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air Chance" sheetId="2" state="visible" r:id="rId2"/>
    <sheet name="Your D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FF1F2124"/>
      <sz val="14"/>
    </font>
    <font>
      <i val="1"/>
      <color rgb="FF565C66"/>
      <sz val="9"/>
    </font>
    <font>
      <b val="1"/>
      <sz val="10"/>
    </font>
    <font>
      <sz val="10"/>
    </font>
    <font>
      <b val="1"/>
      <color rgb="FF1F3A5F"/>
      <sz val="11"/>
    </font>
    <font>
      <b val="1"/>
      <color rgb="FF1F3A5F"/>
      <sz val="9"/>
    </font>
    <font>
      <name val="Consolas"/>
      <sz val="9"/>
    </font>
    <font>
      <color rgb="FF565C66"/>
      <sz val="9"/>
    </font>
    <font>
      <b val="1"/>
    </font>
    <font>
      <sz val="9"/>
    </font>
    <font>
      <color rgb="FFB0B0B0"/>
      <sz val="7"/>
    </font>
  </fonts>
  <fills count="4">
    <fill>
      <patternFill/>
    </fill>
    <fill>
      <patternFill patternType="gray125"/>
    </fill>
    <fill>
      <patternFill patternType="solid">
        <fgColor rgb="FFF4F4F2"/>
      </patternFill>
    </fill>
    <fill>
      <patternFill patternType="solid">
        <fgColor rgb="FFF6E3CE"/>
      </patternFill>
    </fill>
  </fills>
  <borders count="2">
    <border>
      <left/>
      <right/>
      <top/>
      <bottom/>
      <diagonal/>
    </border>
    <border>
      <left style="thin">
        <color rgb="FFD8D4CC"/>
      </left>
      <right style="thin">
        <color rgb="FFD8D4CC"/>
      </right>
      <top style="thin">
        <color rgb="FFD8D4CC"/>
      </top>
      <bottom style="thin">
        <color rgb="FFD8D4C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1" fontId="0" fillId="2" borderId="1" pivotButton="0" quotePrefix="0" xfId="0"/>
    <xf numFmtId="10" fontId="0" fillId="2" borderId="1" pivotButton="0" quotePrefix="0" xfId="0"/>
    <xf numFmtId="0" fontId="6" fillId="0" borderId="0" pivotButton="0" quotePrefix="0" xfId="0"/>
    <xf numFmtId="9" fontId="6" fillId="0" borderId="0" pivotButton="0" quotePrefix="0" xfId="0"/>
    <xf numFmtId="9" fontId="0" fillId="2" borderId="1" pivotButton="0" quotePrefix="0" xfId="0"/>
    <xf numFmtId="165" fontId="0" fillId="0" borderId="0" pivotButton="0" quotePrefix="0" xfId="0"/>
    <xf numFmtId="0" fontId="6" fillId="0" borderId="1" pivotButton="0" quotePrefix="0" xfId="0"/>
    <xf numFmtId="0" fontId="7" fillId="0" borderId="0" pivotButton="0" quotePrefix="0" xfId="0"/>
    <xf numFmtId="164" fontId="0" fillId="0" borderId="0" pivotButton="0" quotePrefix="0" xfId="0"/>
    <xf numFmtId="0" fontId="8" fillId="0" borderId="0" applyAlignment="1" pivotButton="0" quotePrefix="0" xfId="0">
      <alignment vertical="top" wrapText="1"/>
    </xf>
    <xf numFmtId="10" fontId="0" fillId="0" borderId="0" pivotButton="0" quotePrefix="0" xfId="0"/>
    <xf numFmtId="10" fontId="9" fillId="3" borderId="1" pivotButton="0" quotePrefix="0" xfId="0"/>
    <xf numFmtId="1" fontId="9" fillId="3" borderId="1" pivotButton="0" quotePrefix="0" xfId="0"/>
    <xf numFmtId="0" fontId="9" fillId="3" borderId="1" pivotButton="0" quotePrefix="0" xfId="0"/>
    <xf numFmtId="0" fontId="10" fillId="0" borderId="0" applyAlignment="1" pivotButton="0" quotePrefix="0" xfId="0">
      <alignment vertical="top" wrapText="1"/>
    </xf>
    <xf numFmtId="0" fontId="0" fillId="2" borderId="1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style val="2"/>
  <chart>
    <title>
      <tx>
        <rich>
          <a:bodyPr/>
          <a:p>
            <a:pPr>
              <a:defRPr/>
            </a:pPr>
            <a:r>
              <a:t>How many clicks before 'no conversions yet' means anything</a:t>
            </a:r>
          </a:p>
        </rich>
      </tx>
    </title>
    <plotArea>
      <lineChart>
        <grouping val="standard"/>
        <ser>
          <idx val="0"/>
          <order val="0"/>
          <tx>
            <strRef>
              <f>'Fair Chance'!G17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'Fair Chance'!$F$18:$F$97</f>
            </numRef>
          </cat>
          <val>
            <numRef>
              <f>'Fair Chance'!$G$18:$G$97</f>
            </numRef>
          </val>
        </ser>
        <ser>
          <idx val="1"/>
          <order val="1"/>
          <tx>
            <strRef>
              <f>'Fair Chance'!H17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'Fair Chance'!$F$18:$F$97</f>
            </numRef>
          </cat>
          <val>
            <numRef>
              <f>'Fair Chance'!$H$18:$H$97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clicks with zero conversions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highest plausible conversion rate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23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26" customWidth="1" min="1" max="1"/>
    <col width="86" customWidth="1" min="2" max="2"/>
  </cols>
  <sheetData>
    <row r="1">
      <c r="A1" s="1" t="inlineStr">
        <is>
          <t>Which search terms should I block, and which deserve a chance?</t>
        </is>
      </c>
    </row>
    <row r="2">
      <c r="A2" s="2" t="inlineStr">
        <is>
          <t>Companion workbook to the post of the same name. Synthetic data, labelled as such.</t>
        </is>
      </c>
    </row>
    <row r="4" ht="46" customHeight="1">
      <c r="A4" s="3" t="inlineStr">
        <is>
          <t>What this measures</t>
        </is>
      </c>
      <c r="B4" s="4" t="inlineStr">
        <is>
          <t>Whether a search term has had a fair chance to prove itself, and whether its conversion rate sits confidently below (block), confidently above (keep), or is simply not known yet - using the Wilson score interval rather than a glance at the observed rate.</t>
        </is>
      </c>
    </row>
    <row r="6" ht="46" customHeight="1">
      <c r="A6" s="3" t="inlineStr">
        <is>
          <t>Two gates</t>
        </is>
      </c>
      <c r="B6" s="4" t="inlineStr">
        <is>
          <t>Gate one: does the term have anything to do with what you sell? Gate two: after enough clicks, does its plausible conversion range sit below your benchmark?</t>
        </is>
      </c>
    </row>
    <row r="8" ht="46" customHeight="1">
      <c r="A8" s="3" t="inlineStr">
        <is>
          <t>The simplification</t>
        </is>
      </c>
      <c r="B8" s="4" t="inlineStr">
        <is>
          <t>The notebook matches gate-one phrases order-free and ignores plurals. This sheet matches each phrase as typed, anywhere in the term (a substring match). Close, not identical - the notebook is the authority.</t>
        </is>
      </c>
    </row>
    <row r="10" ht="46" customHeight="1">
      <c r="A10" s="3" t="inlineStr">
        <is>
          <t>Sheet 2</t>
        </is>
      </c>
      <c r="B10" s="4" t="inlineStr">
        <is>
          <t>Fair chance. The interval and the verdict for one term, live: change the clicks, conversions, benchmark or confidence and everything recomputes. Plus the table of how many clicks a zero-conversion term needs before it can be judged.</t>
        </is>
      </c>
    </row>
    <row r="12" ht="46" customHeight="1">
      <c r="A12" s="3" t="inlineStr">
        <is>
          <t>Sheet 3</t>
        </is>
      </c>
      <c r="B12" s="4" t="inlineStr">
        <is>
          <t>Your data. Paste your search terms report, type what you sell, and every row gets a verdict, with a plain-words health check on the benchmark and the list.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7"/>
  <sheetViews>
    <sheetView workbookViewId="0">
      <selection activeCell="A1" sqref="A1"/>
    </sheetView>
  </sheetViews>
  <sheetFormatPr baseColWidth="8" defaultRowHeight="15" outlineLevelCol="0"/>
  <cols>
    <col width="34" customWidth="1" min="1" max="1"/>
    <col width="30" customWidth="1" min="2" max="2"/>
    <col width="14" customWidth="1" min="3" max="3"/>
    <col width="60" customWidth="1" min="4" max="4"/>
    <col width="3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Fair chance - one term, judged live</t>
        </is>
      </c>
    </row>
    <row r="2">
      <c r="A2" s="2" t="inlineStr">
        <is>
          <t>Every value in column C is a live formula. The four grey cells are yours to change.</t>
        </is>
      </c>
    </row>
    <row r="4">
      <c r="A4" s="5" t="inlineStr">
        <is>
          <t>Inputs</t>
        </is>
      </c>
      <c r="F4" s="5" t="inlineStr">
        <is>
          <t>Clicks a zero-conversion term needs</t>
        </is>
      </c>
    </row>
    <row r="5" ht="26" customHeight="1">
      <c r="A5" s="6" t="inlineStr">
        <is>
          <t>Clicks the term has had</t>
        </is>
      </c>
      <c r="C5" s="7" t="n">
        <v>30</v>
      </c>
      <c r="F5" s="2" t="inlineStr">
        <is>
          <t>Rows: your benchmark. Columns: confidence. Every cell is the formula above.</t>
        </is>
      </c>
    </row>
    <row r="6">
      <c r="A6" s="6" t="inlineStr">
        <is>
          <t>Conversions it produced</t>
        </is>
      </c>
      <c r="C6" s="7" t="n">
        <v>0</v>
      </c>
    </row>
    <row r="7">
      <c r="A7" s="6" t="inlineStr">
        <is>
          <t>Your campaign's ordinary conversion rate</t>
        </is>
      </c>
      <c r="C7" s="8" t="n">
        <v>0.04</v>
      </c>
      <c r="F7" s="9" t="inlineStr">
        <is>
          <t>benchmark</t>
        </is>
      </c>
      <c r="G7" s="10" t="n">
        <v>0.8</v>
      </c>
      <c r="H7" s="10" t="n">
        <v>0.9</v>
      </c>
      <c r="I7" s="10" t="n">
        <v>0.95</v>
      </c>
    </row>
    <row r="8">
      <c r="A8" s="6" t="inlineStr">
        <is>
          <t>How sure before you block (confidence)</t>
        </is>
      </c>
      <c r="C8" s="11" t="n">
        <v>0.95</v>
      </c>
      <c r="F8" s="12" t="n">
        <v>0.005</v>
      </c>
      <c r="G8">
        <f>INT((_xlfn.NORM.S.INV(1-(1-G$7)/2))^2*(1-$F8)/$F8)+1</f>
        <v/>
      </c>
      <c r="H8">
        <f>INT((_xlfn.NORM.S.INV(1-(1-H$7)/2))^2*(1-$F8)/$F8)+1</f>
        <v/>
      </c>
      <c r="I8">
        <f>INT((_xlfn.NORM.S.INV(1-(1-I$7)/2))^2*(1-$F8)/$F8)+1</f>
        <v/>
      </c>
    </row>
    <row r="9">
      <c r="F9" s="12" t="n">
        <v>0.01</v>
      </c>
      <c r="G9">
        <f>INT((_xlfn.NORM.S.INV(1-(1-G$7)/2))^2*(1-$F9)/$F9)+1</f>
        <v/>
      </c>
      <c r="H9">
        <f>INT((_xlfn.NORM.S.INV(1-(1-H$7)/2))^2*(1-$F9)/$F9)+1</f>
        <v/>
      </c>
      <c r="I9">
        <f>INT((_xlfn.NORM.S.INV(1-(1-I$7)/2))^2*(1-$F9)/$F9)+1</f>
        <v/>
      </c>
    </row>
    <row r="10">
      <c r="F10" s="12" t="n">
        <v>0.02</v>
      </c>
      <c r="G10">
        <f>INT((_xlfn.NORM.S.INV(1-(1-G$7)/2))^2*(1-$F10)/$F10)+1</f>
        <v/>
      </c>
      <c r="H10">
        <f>INT((_xlfn.NORM.S.INV(1-(1-H$7)/2))^2*(1-$F10)/$F10)+1</f>
        <v/>
      </c>
      <c r="I10">
        <f>INT((_xlfn.NORM.S.INV(1-(1-I$7)/2))^2*(1-$F10)/$F10)+1</f>
        <v/>
      </c>
    </row>
    <row r="11">
      <c r="A11" s="5" t="inlineStr">
        <is>
          <t>The computation, step by step</t>
        </is>
      </c>
      <c r="F11" s="12" t="n">
        <v>0.04</v>
      </c>
      <c r="G11">
        <f>INT((_xlfn.NORM.S.INV(1-(1-G$7)/2))^2*(1-$F11)/$F11)+1</f>
        <v/>
      </c>
      <c r="H11">
        <f>INT((_xlfn.NORM.S.INV(1-(1-H$7)/2))^2*(1-$F11)/$F11)+1</f>
        <v/>
      </c>
      <c r="I11">
        <f>INT((_xlfn.NORM.S.INV(1-(1-I$7)/2))^2*(1-$F11)/$F11)+1</f>
        <v/>
      </c>
    </row>
    <row r="12">
      <c r="A12" s="13" t="inlineStr">
        <is>
          <t>Step</t>
        </is>
      </c>
      <c r="B12" s="13" t="inlineStr">
        <is>
          <t>In symbols</t>
        </is>
      </c>
      <c r="C12" s="13" t="inlineStr">
        <is>
          <t>Value</t>
        </is>
      </c>
      <c r="D12" s="13" t="inlineStr">
        <is>
          <t>Why this step exists</t>
        </is>
      </c>
      <c r="F12" s="12" t="n">
        <v>0.08</v>
      </c>
      <c r="G12">
        <f>INT((_xlfn.NORM.S.INV(1-(1-G$7)/2))^2*(1-$F12)/$F12)+1</f>
        <v/>
      </c>
      <c r="H12">
        <f>INT((_xlfn.NORM.S.INV(1-(1-H$7)/2))^2*(1-$F12)/$F12)+1</f>
        <v/>
      </c>
      <c r="I12">
        <f>INT((_xlfn.NORM.S.INV(1-(1-I$7)/2))^2*(1-$F12)/$F12)+1</f>
        <v/>
      </c>
    </row>
    <row r="13" ht="30" customHeight="1">
      <c r="A13" s="6" t="inlineStr">
        <is>
          <t>Multiplier for the confidence level</t>
        </is>
      </c>
      <c r="B13" s="14" t="inlineStr">
        <is>
          <t>z</t>
        </is>
      </c>
      <c r="C13" s="15">
        <f>_xlfn.NORM.S.INV(1-(1-$C$8)/2)</f>
        <v/>
      </c>
      <c r="D13" s="16" t="inlineStr">
        <is>
          <t>1.96 at 95%, 1.64 at 90%, 1.28 at 80%. Lower is faster and riskier.</t>
        </is>
      </c>
      <c r="F13" s="12" t="n">
        <v>0.12</v>
      </c>
      <c r="G13">
        <f>INT((_xlfn.NORM.S.INV(1-(1-G$7)/2))^2*(1-$F13)/$F13)+1</f>
        <v/>
      </c>
      <c r="H13">
        <f>INT((_xlfn.NORM.S.INV(1-(1-H$7)/2))^2*(1-$F13)/$F13)+1</f>
        <v/>
      </c>
      <c r="I13">
        <f>INT((_xlfn.NORM.S.INV(1-(1-I$7)/2))^2*(1-$F13)/$F13)+1</f>
        <v/>
      </c>
    </row>
    <row r="14" ht="30" customHeight="1">
      <c r="A14" s="6" t="inlineStr">
        <is>
          <t>Observed conversion rate</t>
        </is>
      </c>
      <c r="B14" s="14" t="inlineStr">
        <is>
          <t>p = x / n</t>
        </is>
      </c>
      <c r="C14" s="17">
        <f>IF($C$5&gt;0,$C$6/$C$5,0)</f>
        <v/>
      </c>
      <c r="D14" s="16" t="inlineStr">
        <is>
          <t>What the report shows. On its own it is the number this whole post says not to trust.</t>
        </is>
      </c>
    </row>
    <row r="15" ht="30" customHeight="1">
      <c r="A15" s="6" t="inlineStr">
        <is>
          <t>Shrunk centre</t>
        </is>
      </c>
      <c r="B15" s="14" t="inlineStr">
        <is>
          <t>(p + z^2/2n) / (1 + z^2/n)</t>
        </is>
      </c>
      <c r="C15" s="17">
        <f>($C$14+$C$13^2/(2*$C$5))/(1+$C$13^2/$C$5)</f>
        <v/>
      </c>
      <c r="D15" s="16" t="inlineStr">
        <is>
          <t>The interval is centred a little towards 50%, not on the observed rate. That is what keeps it honest at small counts.</t>
        </is>
      </c>
    </row>
    <row r="16" ht="30" customHeight="1">
      <c r="A16" s="6" t="inlineStr">
        <is>
          <t>Half-width</t>
        </is>
      </c>
      <c r="B16" s="14" t="inlineStr">
        <is>
          <t>z*sqrt(p(1-p)/n + z^2/4n^2) / (1 + z^2/n)</t>
        </is>
      </c>
      <c r="C16" s="17">
        <f>$C$13*SQRT($C$14*(1-$C$14)/$C$5+$C$13^2/(4*$C$5^2))/(1+$C$13^2/$C$5)</f>
        <v/>
      </c>
      <c r="D16" s="16" t="inlineStr">
        <is>
          <t>How far the plausible range extends either side of the centre.</t>
        </is>
      </c>
      <c r="F16" s="5" t="inlineStr">
        <is>
          <t>The curve: highest plausible rate after n clicks with zero conversions</t>
        </is>
      </c>
    </row>
    <row r="17" ht="30" customHeight="1">
      <c r="A17" s="6" t="inlineStr">
        <is>
          <t>Lowest plausible rate</t>
        </is>
      </c>
      <c r="B17" s="14" t="inlineStr">
        <is>
          <t>L = centre - half</t>
        </is>
      </c>
      <c r="C17" s="18">
        <f>MAX(0,$C$15-$C$16)</f>
        <v/>
      </c>
      <c r="D17" s="16" t="inlineStr">
        <is>
          <t>The pessimistic reading. Above the benchmark means the term is proven.</t>
        </is>
      </c>
      <c r="F17" s="9" t="inlineStr">
        <is>
          <t>clicks</t>
        </is>
      </c>
      <c r="G17" s="9" t="inlineStr">
        <is>
          <t>highest plausible</t>
        </is>
      </c>
      <c r="H17" s="9" t="inlineStr">
        <is>
          <t>benchmark</t>
        </is>
      </c>
    </row>
    <row r="18" ht="30" customHeight="1">
      <c r="A18" s="6" t="inlineStr">
        <is>
          <t>Highest plausible rate</t>
        </is>
      </c>
      <c r="B18" s="14" t="inlineStr">
        <is>
          <t>U = centre + half</t>
        </is>
      </c>
      <c r="C18" s="18">
        <f>MIN(1,$C$15+$C$16)</f>
        <v/>
      </c>
      <c r="D18" s="16" t="inlineStr">
        <is>
          <t>The generous reading. Below the benchmark means the term can be blocked.</t>
        </is>
      </c>
      <c r="F18" t="n">
        <v>5</v>
      </c>
      <c r="G18" s="17">
        <f>($C$13^2/(2*F18))/(1+$C$13^2/F18)+$C$13*SQRT($C$13^2/(4*F18^2))/(1+$C$13^2/F18)</f>
        <v/>
      </c>
      <c r="H18" s="17">
        <f>$C$7</f>
        <v/>
      </c>
    </row>
    <row r="19" ht="30" customHeight="1">
      <c r="A19" s="6" t="inlineStr">
        <is>
          <t>Clicks a zero-conversion term needs</t>
        </is>
      </c>
      <c r="B19" s="14" t="inlineStr">
        <is>
          <t>floor(z^2 (1-p) / p) + 1</t>
        </is>
      </c>
      <c r="C19" s="19">
        <f>INT($C$13^2*(1-$C$7)/$C$7)+1</f>
        <v/>
      </c>
      <c r="D19" s="16" t="inlineStr">
        <is>
          <t>The price of a fair chance at this benchmark and this confidence.</t>
        </is>
      </c>
      <c r="F19" t="n">
        <v>10</v>
      </c>
      <c r="G19" s="17">
        <f>($C$13^2/(2*F19))/(1+$C$13^2/F19)+$C$13*SQRT($C$13^2/(4*F19^2))/(1+$C$13^2/F19)</f>
        <v/>
      </c>
      <c r="H19" s="17">
        <f>$C$7</f>
        <v/>
      </c>
    </row>
    <row r="20" ht="30" customHeight="1">
      <c r="A20" s="3" t="inlineStr">
        <is>
          <t>VERDICT</t>
        </is>
      </c>
      <c r="B20" s="14" t="inlineStr"/>
      <c r="C20" s="20">
        <f>IF($C$18&lt;$C$7,"BLOCK - confidently below the benchmark",IF($C$17&gt;$C$7,"KEEP - confidently above the benchmark",IF($C$5&lt;$C$19,"TOO EARLY - not enough clicks to judge yet","UNDECIDED - the range straddles the benchmark")))</f>
        <v/>
      </c>
      <c r="D20" s="16" t="inlineStr">
        <is>
          <t>The rule the notebook runs. Too early is a real answer: it means wait, not fine.</t>
        </is>
      </c>
      <c r="F20" t="n">
        <v>15</v>
      </c>
      <c r="G20" s="17">
        <f>($C$13^2/(2*F20))/(1+$C$13^2/F20)+$C$13*SQRT($C$13^2/(4*F20^2))/(1+$C$13^2/F20)</f>
        <v/>
      </c>
      <c r="H20" s="17">
        <f>$C$7</f>
        <v/>
      </c>
    </row>
    <row r="21">
      <c r="F21" t="n">
        <v>20</v>
      </c>
      <c r="G21" s="17">
        <f>($C$13^2/(2*F21))/(1+$C$13^2/F21)+$C$13*SQRT($C$13^2/(4*F21^2))/(1+$C$13^2/F21)</f>
        <v/>
      </c>
      <c r="H21" s="17">
        <f>$C$7</f>
        <v/>
      </c>
    </row>
    <row r="22">
      <c r="F22" t="n">
        <v>25</v>
      </c>
      <c r="G22" s="17">
        <f>($C$13^2/(2*F22))/(1+$C$13^2/F22)+$C$13*SQRT($C$13^2/(4*F22^2))/(1+$C$13^2/F22)</f>
        <v/>
      </c>
      <c r="H22" s="17">
        <f>$C$7</f>
        <v/>
      </c>
    </row>
    <row r="23">
      <c r="F23" t="n">
        <v>30</v>
      </c>
      <c r="G23" s="17">
        <f>($C$13^2/(2*F23))/(1+$C$13^2/F23)+$C$13*SQRT($C$13^2/(4*F23^2))/(1+$C$13^2/F23)</f>
        <v/>
      </c>
      <c r="H23" s="17">
        <f>$C$7</f>
        <v/>
      </c>
    </row>
    <row r="24">
      <c r="F24" t="n">
        <v>35</v>
      </c>
      <c r="G24" s="17">
        <f>($C$13^2/(2*F24))/(1+$C$13^2/F24)+$C$13*SQRT($C$13^2/(4*F24^2))/(1+$C$13^2/F24)</f>
        <v/>
      </c>
      <c r="H24" s="17">
        <f>$C$7</f>
        <v/>
      </c>
    </row>
    <row r="25">
      <c r="F25" t="n">
        <v>40</v>
      </c>
      <c r="G25" s="17">
        <f>($C$13^2/(2*F25))/(1+$C$13^2/F25)+$C$13*SQRT($C$13^2/(4*F25^2))/(1+$C$13^2/F25)</f>
        <v/>
      </c>
      <c r="H25" s="17">
        <f>$C$7</f>
        <v/>
      </c>
    </row>
    <row r="26">
      <c r="F26" t="n">
        <v>45</v>
      </c>
      <c r="G26" s="17">
        <f>($C$13^2/(2*F26))/(1+$C$13^2/F26)+$C$13*SQRT($C$13^2/(4*F26^2))/(1+$C$13^2/F26)</f>
        <v/>
      </c>
      <c r="H26" s="17">
        <f>$C$7</f>
        <v/>
      </c>
    </row>
    <row r="27">
      <c r="F27" t="n">
        <v>50</v>
      </c>
      <c r="G27" s="17">
        <f>($C$13^2/(2*F27))/(1+$C$13^2/F27)+$C$13*SQRT($C$13^2/(4*F27^2))/(1+$C$13^2/F27)</f>
        <v/>
      </c>
      <c r="H27" s="17">
        <f>$C$7</f>
        <v/>
      </c>
    </row>
    <row r="28">
      <c r="F28" t="n">
        <v>55</v>
      </c>
      <c r="G28" s="17">
        <f>($C$13^2/(2*F28))/(1+$C$13^2/F28)+$C$13*SQRT($C$13^2/(4*F28^2))/(1+$C$13^2/F28)</f>
        <v/>
      </c>
      <c r="H28" s="17">
        <f>$C$7</f>
        <v/>
      </c>
    </row>
    <row r="29">
      <c r="F29" t="n">
        <v>60</v>
      </c>
      <c r="G29" s="17">
        <f>($C$13^2/(2*F29))/(1+$C$13^2/F29)+$C$13*SQRT($C$13^2/(4*F29^2))/(1+$C$13^2/F29)</f>
        <v/>
      </c>
      <c r="H29" s="17">
        <f>$C$7</f>
        <v/>
      </c>
    </row>
    <row r="30">
      <c r="F30" t="n">
        <v>65</v>
      </c>
      <c r="G30" s="17">
        <f>($C$13^2/(2*F30))/(1+$C$13^2/F30)+$C$13*SQRT($C$13^2/(4*F30^2))/(1+$C$13^2/F30)</f>
        <v/>
      </c>
      <c r="H30" s="17">
        <f>$C$7</f>
        <v/>
      </c>
    </row>
    <row r="31">
      <c r="F31" t="n">
        <v>70</v>
      </c>
      <c r="G31" s="17">
        <f>($C$13^2/(2*F31))/(1+$C$13^2/F31)+$C$13*SQRT($C$13^2/(4*F31^2))/(1+$C$13^2/F31)</f>
        <v/>
      </c>
      <c r="H31" s="17">
        <f>$C$7</f>
        <v/>
      </c>
    </row>
    <row r="32">
      <c r="F32" t="n">
        <v>75</v>
      </c>
      <c r="G32" s="17">
        <f>($C$13^2/(2*F32))/(1+$C$13^2/F32)+$C$13*SQRT($C$13^2/(4*F32^2))/(1+$C$13^2/F32)</f>
        <v/>
      </c>
      <c r="H32" s="17">
        <f>$C$7</f>
        <v/>
      </c>
    </row>
    <row r="33">
      <c r="F33" t="n">
        <v>80</v>
      </c>
      <c r="G33" s="17">
        <f>($C$13^2/(2*F33))/(1+$C$13^2/F33)+$C$13*SQRT($C$13^2/(4*F33^2))/(1+$C$13^2/F33)</f>
        <v/>
      </c>
      <c r="H33" s="17">
        <f>$C$7</f>
        <v/>
      </c>
    </row>
    <row r="34">
      <c r="F34" t="n">
        <v>85</v>
      </c>
      <c r="G34" s="17">
        <f>($C$13^2/(2*F34))/(1+$C$13^2/F34)+$C$13*SQRT($C$13^2/(4*F34^2))/(1+$C$13^2/F34)</f>
        <v/>
      </c>
      <c r="H34" s="17">
        <f>$C$7</f>
        <v/>
      </c>
    </row>
    <row r="35">
      <c r="F35" t="n">
        <v>90</v>
      </c>
      <c r="G35" s="17">
        <f>($C$13^2/(2*F35))/(1+$C$13^2/F35)+$C$13*SQRT($C$13^2/(4*F35^2))/(1+$C$13^2/F35)</f>
        <v/>
      </c>
      <c r="H35" s="17">
        <f>$C$7</f>
        <v/>
      </c>
    </row>
    <row r="36">
      <c r="F36" t="n">
        <v>95</v>
      </c>
      <c r="G36" s="17">
        <f>($C$13^2/(2*F36))/(1+$C$13^2/F36)+$C$13*SQRT($C$13^2/(4*F36^2))/(1+$C$13^2/F36)</f>
        <v/>
      </c>
      <c r="H36" s="17">
        <f>$C$7</f>
        <v/>
      </c>
    </row>
    <row r="37">
      <c r="F37" t="n">
        <v>100</v>
      </c>
      <c r="G37" s="17">
        <f>($C$13^2/(2*F37))/(1+$C$13^2/F37)+$C$13*SQRT($C$13^2/(4*F37^2))/(1+$C$13^2/F37)</f>
        <v/>
      </c>
      <c r="H37" s="17">
        <f>$C$7</f>
        <v/>
      </c>
    </row>
    <row r="38">
      <c r="F38" t="n">
        <v>105</v>
      </c>
      <c r="G38" s="17">
        <f>($C$13^2/(2*F38))/(1+$C$13^2/F38)+$C$13*SQRT($C$13^2/(4*F38^2))/(1+$C$13^2/F38)</f>
        <v/>
      </c>
      <c r="H38" s="17">
        <f>$C$7</f>
        <v/>
      </c>
    </row>
    <row r="39">
      <c r="F39" t="n">
        <v>110</v>
      </c>
      <c r="G39" s="17">
        <f>($C$13^2/(2*F39))/(1+$C$13^2/F39)+$C$13*SQRT($C$13^2/(4*F39^2))/(1+$C$13^2/F39)</f>
        <v/>
      </c>
      <c r="H39" s="17">
        <f>$C$7</f>
        <v/>
      </c>
    </row>
    <row r="40">
      <c r="F40" t="n">
        <v>115</v>
      </c>
      <c r="G40" s="17">
        <f>($C$13^2/(2*F40))/(1+$C$13^2/F40)+$C$13*SQRT($C$13^2/(4*F40^2))/(1+$C$13^2/F40)</f>
        <v/>
      </c>
      <c r="H40" s="17">
        <f>$C$7</f>
        <v/>
      </c>
    </row>
    <row r="41">
      <c r="F41" t="n">
        <v>120</v>
      </c>
      <c r="G41" s="17">
        <f>($C$13^2/(2*F41))/(1+$C$13^2/F41)+$C$13*SQRT($C$13^2/(4*F41^2))/(1+$C$13^2/F41)</f>
        <v/>
      </c>
      <c r="H41" s="17">
        <f>$C$7</f>
        <v/>
      </c>
    </row>
    <row r="42">
      <c r="F42" t="n">
        <v>125</v>
      </c>
      <c r="G42" s="17">
        <f>($C$13^2/(2*F42))/(1+$C$13^2/F42)+$C$13*SQRT($C$13^2/(4*F42^2))/(1+$C$13^2/F42)</f>
        <v/>
      </c>
      <c r="H42" s="17">
        <f>$C$7</f>
        <v/>
      </c>
    </row>
    <row r="43">
      <c r="F43" t="n">
        <v>130</v>
      </c>
      <c r="G43" s="17">
        <f>($C$13^2/(2*F43))/(1+$C$13^2/F43)+$C$13*SQRT($C$13^2/(4*F43^2))/(1+$C$13^2/F43)</f>
        <v/>
      </c>
      <c r="H43" s="17">
        <f>$C$7</f>
        <v/>
      </c>
    </row>
    <row r="44">
      <c r="A44" s="5" t="inlineStr">
        <is>
          <t>How to read this - three things to try</t>
        </is>
      </c>
      <c r="F44" t="n">
        <v>135</v>
      </c>
      <c r="G44" s="17">
        <f>($C$13^2/(2*F44))/(1+$C$13^2/F44)+$C$13*SQRT($C$13^2/(4*F44^2))/(1+$C$13^2/F44)</f>
        <v/>
      </c>
      <c r="H44" s="17">
        <f>$C$7</f>
        <v/>
      </c>
    </row>
    <row r="45" ht="44" customHeight="1">
      <c r="A45" s="3" t="inlineStr">
        <is>
          <t>Give the term more clicks.</t>
        </is>
      </c>
      <c r="B45" s="21" t="inlineStr">
        <is>
          <t>Leave conversions at 0 and slide C5 from 30 to 93. Watch the highest plausible rate fall until it crosses the 4% benchmark and the verdict flips from TOO EARLY to BLOCK. Below that click count, no amount of staring at 0% changes the answer.</t>
        </is>
      </c>
      <c r="F45" t="n">
        <v>140</v>
      </c>
      <c r="G45" s="17">
        <f>($C$13^2/(2*F45))/(1+$C$13^2/F45)+$C$13*SQRT($C$13^2/(4*F45^2))/(1+$C$13^2/F45)</f>
        <v/>
      </c>
      <c r="H45" s="17">
        <f>$C$7</f>
        <v/>
      </c>
    </row>
    <row r="46" ht="44" customHeight="1">
      <c r="A46" s="3" t="inlineStr">
        <is>
          <t>Lower the benchmark.</t>
        </is>
      </c>
      <c r="B46" s="21" t="inlineStr">
        <is>
          <t>Put 1% in C7. The clicks needed jump to a few hundred. A low-converting campaign has to give every term a much longer chance - which is why gate one matters more there, not less.</t>
        </is>
      </c>
      <c r="F46" t="n">
        <v>145</v>
      </c>
      <c r="G46" s="17">
        <f>($C$13^2/(2*F46))/(1+$C$13^2/F46)+$C$13*SQRT($C$13^2/(4*F46^2))/(1+$C$13^2/F46)</f>
        <v/>
      </c>
      <c r="H46" s="17">
        <f>$C$7</f>
        <v/>
      </c>
    </row>
    <row r="47" ht="44" customHeight="1">
      <c r="A47" s="3" t="inlineStr">
        <is>
          <t>Be less sure.</t>
        </is>
      </c>
      <c r="B47" s="21" t="inlineStr">
        <is>
          <t>Put 80% in C8. The clicks needed drop by more than half, and so does the protection against blocking a term that was merely unlucky. The notebook measures what that trade costs on a synthetic campaign.</t>
        </is>
      </c>
      <c r="F47" t="n">
        <v>150</v>
      </c>
      <c r="G47" s="17">
        <f>($C$13^2/(2*F47))/(1+$C$13^2/F47)+$C$13*SQRT($C$13^2/(4*F47^2))/(1+$C$13^2/F47)</f>
        <v/>
      </c>
      <c r="H47" s="17">
        <f>$C$7</f>
        <v/>
      </c>
    </row>
    <row r="48">
      <c r="F48" t="n">
        <v>155</v>
      </c>
      <c r="G48" s="17">
        <f>($C$13^2/(2*F48))/(1+$C$13^2/F48)+$C$13*SQRT($C$13^2/(4*F48^2))/(1+$C$13^2/F48)</f>
        <v/>
      </c>
      <c r="H48" s="17">
        <f>$C$7</f>
        <v/>
      </c>
    </row>
    <row r="49">
      <c r="F49" t="n">
        <v>160</v>
      </c>
      <c r="G49" s="17">
        <f>($C$13^2/(2*F49))/(1+$C$13^2/F49)+$C$13*SQRT($C$13^2/(4*F49^2))/(1+$C$13^2/F49)</f>
        <v/>
      </c>
      <c r="H49" s="17">
        <f>$C$7</f>
        <v/>
      </c>
    </row>
    <row r="50">
      <c r="F50" t="n">
        <v>165</v>
      </c>
      <c r="G50" s="17">
        <f>($C$13^2/(2*F50))/(1+$C$13^2/F50)+$C$13*SQRT($C$13^2/(4*F50^2))/(1+$C$13^2/F50)</f>
        <v/>
      </c>
      <c r="H50" s="17">
        <f>$C$7</f>
        <v/>
      </c>
    </row>
    <row r="51">
      <c r="F51" t="n">
        <v>170</v>
      </c>
      <c r="G51" s="17">
        <f>($C$13^2/(2*F51))/(1+$C$13^2/F51)+$C$13*SQRT($C$13^2/(4*F51^2))/(1+$C$13^2/F51)</f>
        <v/>
      </c>
      <c r="H51" s="17">
        <f>$C$7</f>
        <v/>
      </c>
    </row>
    <row r="52">
      <c r="F52" t="n">
        <v>175</v>
      </c>
      <c r="G52" s="17">
        <f>($C$13^2/(2*F52))/(1+$C$13^2/F52)+$C$13*SQRT($C$13^2/(4*F52^2))/(1+$C$13^2/F52)</f>
        <v/>
      </c>
      <c r="H52" s="17">
        <f>$C$7</f>
        <v/>
      </c>
    </row>
    <row r="53">
      <c r="F53" t="n">
        <v>180</v>
      </c>
      <c r="G53" s="17">
        <f>($C$13^2/(2*F53))/(1+$C$13^2/F53)+$C$13*SQRT($C$13^2/(4*F53^2))/(1+$C$13^2/F53)</f>
        <v/>
      </c>
      <c r="H53" s="17">
        <f>$C$7</f>
        <v/>
      </c>
    </row>
    <row r="54">
      <c r="F54" t="n">
        <v>185</v>
      </c>
      <c r="G54" s="17">
        <f>($C$13^2/(2*F54))/(1+$C$13^2/F54)+$C$13*SQRT($C$13^2/(4*F54^2))/(1+$C$13^2/F54)</f>
        <v/>
      </c>
      <c r="H54" s="17">
        <f>$C$7</f>
        <v/>
      </c>
    </row>
    <row r="55">
      <c r="F55" t="n">
        <v>190</v>
      </c>
      <c r="G55" s="17">
        <f>($C$13^2/(2*F55))/(1+$C$13^2/F55)+$C$13*SQRT($C$13^2/(4*F55^2))/(1+$C$13^2/F55)</f>
        <v/>
      </c>
      <c r="H55" s="17">
        <f>$C$7</f>
        <v/>
      </c>
    </row>
    <row r="56">
      <c r="F56" t="n">
        <v>195</v>
      </c>
      <c r="G56" s="17">
        <f>($C$13^2/(2*F56))/(1+$C$13^2/F56)+$C$13*SQRT($C$13^2/(4*F56^2))/(1+$C$13^2/F56)</f>
        <v/>
      </c>
      <c r="H56" s="17">
        <f>$C$7</f>
        <v/>
      </c>
    </row>
    <row r="57">
      <c r="F57" t="n">
        <v>200</v>
      </c>
      <c r="G57" s="17">
        <f>($C$13^2/(2*F57))/(1+$C$13^2/F57)+$C$13*SQRT($C$13^2/(4*F57^2))/(1+$C$13^2/F57)</f>
        <v/>
      </c>
      <c r="H57" s="17">
        <f>$C$7</f>
        <v/>
      </c>
    </row>
    <row r="58">
      <c r="F58" t="n">
        <v>205</v>
      </c>
      <c r="G58" s="17">
        <f>($C$13^2/(2*F58))/(1+$C$13^2/F58)+$C$13*SQRT($C$13^2/(4*F58^2))/(1+$C$13^2/F58)</f>
        <v/>
      </c>
      <c r="H58" s="17">
        <f>$C$7</f>
        <v/>
      </c>
    </row>
    <row r="59">
      <c r="F59" t="n">
        <v>210</v>
      </c>
      <c r="G59" s="17">
        <f>($C$13^2/(2*F59))/(1+$C$13^2/F59)+$C$13*SQRT($C$13^2/(4*F59^2))/(1+$C$13^2/F59)</f>
        <v/>
      </c>
      <c r="H59" s="17">
        <f>$C$7</f>
        <v/>
      </c>
    </row>
    <row r="60">
      <c r="F60" t="n">
        <v>215</v>
      </c>
      <c r="G60" s="17">
        <f>($C$13^2/(2*F60))/(1+$C$13^2/F60)+$C$13*SQRT($C$13^2/(4*F60^2))/(1+$C$13^2/F60)</f>
        <v/>
      </c>
      <c r="H60" s="17">
        <f>$C$7</f>
        <v/>
      </c>
    </row>
    <row r="61">
      <c r="F61" t="n">
        <v>220</v>
      </c>
      <c r="G61" s="17">
        <f>($C$13^2/(2*F61))/(1+$C$13^2/F61)+$C$13*SQRT($C$13^2/(4*F61^2))/(1+$C$13^2/F61)</f>
        <v/>
      </c>
      <c r="H61" s="17">
        <f>$C$7</f>
        <v/>
      </c>
    </row>
    <row r="62">
      <c r="F62" t="n">
        <v>225</v>
      </c>
      <c r="G62" s="17">
        <f>($C$13^2/(2*F62))/(1+$C$13^2/F62)+$C$13*SQRT($C$13^2/(4*F62^2))/(1+$C$13^2/F62)</f>
        <v/>
      </c>
      <c r="H62" s="17">
        <f>$C$7</f>
        <v/>
      </c>
    </row>
    <row r="63">
      <c r="F63" t="n">
        <v>230</v>
      </c>
      <c r="G63" s="17">
        <f>($C$13^2/(2*F63))/(1+$C$13^2/F63)+$C$13*SQRT($C$13^2/(4*F63^2))/(1+$C$13^2/F63)</f>
        <v/>
      </c>
      <c r="H63" s="17">
        <f>$C$7</f>
        <v/>
      </c>
    </row>
    <row r="64">
      <c r="F64" t="n">
        <v>235</v>
      </c>
      <c r="G64" s="17">
        <f>($C$13^2/(2*F64))/(1+$C$13^2/F64)+$C$13*SQRT($C$13^2/(4*F64^2))/(1+$C$13^2/F64)</f>
        <v/>
      </c>
      <c r="H64" s="17">
        <f>$C$7</f>
        <v/>
      </c>
    </row>
    <row r="65">
      <c r="F65" t="n">
        <v>240</v>
      </c>
      <c r="G65" s="17">
        <f>($C$13^2/(2*F65))/(1+$C$13^2/F65)+$C$13*SQRT($C$13^2/(4*F65^2))/(1+$C$13^2/F65)</f>
        <v/>
      </c>
      <c r="H65" s="17">
        <f>$C$7</f>
        <v/>
      </c>
    </row>
    <row r="66">
      <c r="F66" t="n">
        <v>245</v>
      </c>
      <c r="G66" s="17">
        <f>($C$13^2/(2*F66))/(1+$C$13^2/F66)+$C$13*SQRT($C$13^2/(4*F66^2))/(1+$C$13^2/F66)</f>
        <v/>
      </c>
      <c r="H66" s="17">
        <f>$C$7</f>
        <v/>
      </c>
    </row>
    <row r="67">
      <c r="F67" t="n">
        <v>250</v>
      </c>
      <c r="G67" s="17">
        <f>($C$13^2/(2*F67))/(1+$C$13^2/F67)+$C$13*SQRT($C$13^2/(4*F67^2))/(1+$C$13^2/F67)</f>
        <v/>
      </c>
      <c r="H67" s="17">
        <f>$C$7</f>
        <v/>
      </c>
    </row>
    <row r="68">
      <c r="F68" t="n">
        <v>255</v>
      </c>
      <c r="G68" s="17">
        <f>($C$13^2/(2*F68))/(1+$C$13^2/F68)+$C$13*SQRT($C$13^2/(4*F68^2))/(1+$C$13^2/F68)</f>
        <v/>
      </c>
      <c r="H68" s="17">
        <f>$C$7</f>
        <v/>
      </c>
    </row>
    <row r="69">
      <c r="F69" t="n">
        <v>260</v>
      </c>
      <c r="G69" s="17">
        <f>($C$13^2/(2*F69))/(1+$C$13^2/F69)+$C$13*SQRT($C$13^2/(4*F69^2))/(1+$C$13^2/F69)</f>
        <v/>
      </c>
      <c r="H69" s="17">
        <f>$C$7</f>
        <v/>
      </c>
    </row>
    <row r="70">
      <c r="F70" t="n">
        <v>265</v>
      </c>
      <c r="G70" s="17">
        <f>($C$13^2/(2*F70))/(1+$C$13^2/F70)+$C$13*SQRT($C$13^2/(4*F70^2))/(1+$C$13^2/F70)</f>
        <v/>
      </c>
      <c r="H70" s="17">
        <f>$C$7</f>
        <v/>
      </c>
    </row>
    <row r="71">
      <c r="F71" t="n">
        <v>270</v>
      </c>
      <c r="G71" s="17">
        <f>($C$13^2/(2*F71))/(1+$C$13^2/F71)+$C$13*SQRT($C$13^2/(4*F71^2))/(1+$C$13^2/F71)</f>
        <v/>
      </c>
      <c r="H71" s="17">
        <f>$C$7</f>
        <v/>
      </c>
    </row>
    <row r="72">
      <c r="F72" t="n">
        <v>275</v>
      </c>
      <c r="G72" s="17">
        <f>($C$13^2/(2*F72))/(1+$C$13^2/F72)+$C$13*SQRT($C$13^2/(4*F72^2))/(1+$C$13^2/F72)</f>
        <v/>
      </c>
      <c r="H72" s="17">
        <f>$C$7</f>
        <v/>
      </c>
    </row>
    <row r="73">
      <c r="F73" t="n">
        <v>280</v>
      </c>
      <c r="G73" s="17">
        <f>($C$13^2/(2*F73))/(1+$C$13^2/F73)+$C$13*SQRT($C$13^2/(4*F73^2))/(1+$C$13^2/F73)</f>
        <v/>
      </c>
      <c r="H73" s="17">
        <f>$C$7</f>
        <v/>
      </c>
    </row>
    <row r="74">
      <c r="F74" t="n">
        <v>285</v>
      </c>
      <c r="G74" s="17">
        <f>($C$13^2/(2*F74))/(1+$C$13^2/F74)+$C$13*SQRT($C$13^2/(4*F74^2))/(1+$C$13^2/F74)</f>
        <v/>
      </c>
      <c r="H74" s="17">
        <f>$C$7</f>
        <v/>
      </c>
    </row>
    <row r="75">
      <c r="F75" t="n">
        <v>290</v>
      </c>
      <c r="G75" s="17">
        <f>($C$13^2/(2*F75))/(1+$C$13^2/F75)+$C$13*SQRT($C$13^2/(4*F75^2))/(1+$C$13^2/F75)</f>
        <v/>
      </c>
      <c r="H75" s="17">
        <f>$C$7</f>
        <v/>
      </c>
    </row>
    <row r="76">
      <c r="F76" t="n">
        <v>295</v>
      </c>
      <c r="G76" s="17">
        <f>($C$13^2/(2*F76))/(1+$C$13^2/F76)+$C$13*SQRT($C$13^2/(4*F76^2))/(1+$C$13^2/F76)</f>
        <v/>
      </c>
      <c r="H76" s="17">
        <f>$C$7</f>
        <v/>
      </c>
    </row>
    <row r="77">
      <c r="F77" t="n">
        <v>300</v>
      </c>
      <c r="G77" s="17">
        <f>($C$13^2/(2*F77))/(1+$C$13^2/F77)+$C$13*SQRT($C$13^2/(4*F77^2))/(1+$C$13^2/F77)</f>
        <v/>
      </c>
      <c r="H77" s="17">
        <f>$C$7</f>
        <v/>
      </c>
    </row>
    <row r="78">
      <c r="F78" t="n">
        <v>305</v>
      </c>
      <c r="G78" s="17">
        <f>($C$13^2/(2*F78))/(1+$C$13^2/F78)+$C$13*SQRT($C$13^2/(4*F78^2))/(1+$C$13^2/F78)</f>
        <v/>
      </c>
      <c r="H78" s="17">
        <f>$C$7</f>
        <v/>
      </c>
    </row>
    <row r="79">
      <c r="F79" t="n">
        <v>310</v>
      </c>
      <c r="G79" s="17">
        <f>($C$13^2/(2*F79))/(1+$C$13^2/F79)+$C$13*SQRT($C$13^2/(4*F79^2))/(1+$C$13^2/F79)</f>
        <v/>
      </c>
      <c r="H79" s="17">
        <f>$C$7</f>
        <v/>
      </c>
    </row>
    <row r="80">
      <c r="F80" t="n">
        <v>315</v>
      </c>
      <c r="G80" s="17">
        <f>($C$13^2/(2*F80))/(1+$C$13^2/F80)+$C$13*SQRT($C$13^2/(4*F80^2))/(1+$C$13^2/F80)</f>
        <v/>
      </c>
      <c r="H80" s="17">
        <f>$C$7</f>
        <v/>
      </c>
    </row>
    <row r="81">
      <c r="F81" t="n">
        <v>320</v>
      </c>
      <c r="G81" s="17">
        <f>($C$13^2/(2*F81))/(1+$C$13^2/F81)+$C$13*SQRT($C$13^2/(4*F81^2))/(1+$C$13^2/F81)</f>
        <v/>
      </c>
      <c r="H81" s="17">
        <f>$C$7</f>
        <v/>
      </c>
    </row>
    <row r="82">
      <c r="F82" t="n">
        <v>325</v>
      </c>
      <c r="G82" s="17">
        <f>($C$13^2/(2*F82))/(1+$C$13^2/F82)+$C$13*SQRT($C$13^2/(4*F82^2))/(1+$C$13^2/F82)</f>
        <v/>
      </c>
      <c r="H82" s="17">
        <f>$C$7</f>
        <v/>
      </c>
    </row>
    <row r="83">
      <c r="F83" t="n">
        <v>330</v>
      </c>
      <c r="G83" s="17">
        <f>($C$13^2/(2*F83))/(1+$C$13^2/F83)+$C$13*SQRT($C$13^2/(4*F83^2))/(1+$C$13^2/F83)</f>
        <v/>
      </c>
      <c r="H83" s="17">
        <f>$C$7</f>
        <v/>
      </c>
    </row>
    <row r="84">
      <c r="F84" t="n">
        <v>335</v>
      </c>
      <c r="G84" s="17">
        <f>($C$13^2/(2*F84))/(1+$C$13^2/F84)+$C$13*SQRT($C$13^2/(4*F84^2))/(1+$C$13^2/F84)</f>
        <v/>
      </c>
      <c r="H84" s="17">
        <f>$C$7</f>
        <v/>
      </c>
    </row>
    <row r="85">
      <c r="F85" t="n">
        <v>340</v>
      </c>
      <c r="G85" s="17">
        <f>($C$13^2/(2*F85))/(1+$C$13^2/F85)+$C$13*SQRT($C$13^2/(4*F85^2))/(1+$C$13^2/F85)</f>
        <v/>
      </c>
      <c r="H85" s="17">
        <f>$C$7</f>
        <v/>
      </c>
    </row>
    <row r="86">
      <c r="F86" t="n">
        <v>345</v>
      </c>
      <c r="G86" s="17">
        <f>($C$13^2/(2*F86))/(1+$C$13^2/F86)+$C$13*SQRT($C$13^2/(4*F86^2))/(1+$C$13^2/F86)</f>
        <v/>
      </c>
      <c r="H86" s="17">
        <f>$C$7</f>
        <v/>
      </c>
    </row>
    <row r="87">
      <c r="F87" t="n">
        <v>350</v>
      </c>
      <c r="G87" s="17">
        <f>($C$13^2/(2*F87))/(1+$C$13^2/F87)+$C$13*SQRT($C$13^2/(4*F87^2))/(1+$C$13^2/F87)</f>
        <v/>
      </c>
      <c r="H87" s="17">
        <f>$C$7</f>
        <v/>
      </c>
    </row>
    <row r="88">
      <c r="F88" t="n">
        <v>355</v>
      </c>
      <c r="G88" s="17">
        <f>($C$13^2/(2*F88))/(1+$C$13^2/F88)+$C$13*SQRT($C$13^2/(4*F88^2))/(1+$C$13^2/F88)</f>
        <v/>
      </c>
      <c r="H88" s="17">
        <f>$C$7</f>
        <v/>
      </c>
    </row>
    <row r="89">
      <c r="F89" t="n">
        <v>360</v>
      </c>
      <c r="G89" s="17">
        <f>($C$13^2/(2*F89))/(1+$C$13^2/F89)+$C$13*SQRT($C$13^2/(4*F89^2))/(1+$C$13^2/F89)</f>
        <v/>
      </c>
      <c r="H89" s="17">
        <f>$C$7</f>
        <v/>
      </c>
    </row>
    <row r="90">
      <c r="F90" t="n">
        <v>365</v>
      </c>
      <c r="G90" s="17">
        <f>($C$13^2/(2*F90))/(1+$C$13^2/F90)+$C$13*SQRT($C$13^2/(4*F90^2))/(1+$C$13^2/F90)</f>
        <v/>
      </c>
      <c r="H90" s="17">
        <f>$C$7</f>
        <v/>
      </c>
    </row>
    <row r="91">
      <c r="F91" t="n">
        <v>370</v>
      </c>
      <c r="G91" s="17">
        <f>($C$13^2/(2*F91))/(1+$C$13^2/F91)+$C$13*SQRT($C$13^2/(4*F91^2))/(1+$C$13^2/F91)</f>
        <v/>
      </c>
      <c r="H91" s="17">
        <f>$C$7</f>
        <v/>
      </c>
    </row>
    <row r="92">
      <c r="F92" t="n">
        <v>375</v>
      </c>
      <c r="G92" s="17">
        <f>($C$13^2/(2*F92))/(1+$C$13^2/F92)+$C$13*SQRT($C$13^2/(4*F92^2))/(1+$C$13^2/F92)</f>
        <v/>
      </c>
      <c r="H92" s="17">
        <f>$C$7</f>
        <v/>
      </c>
    </row>
    <row r="93">
      <c r="F93" t="n">
        <v>380</v>
      </c>
      <c r="G93" s="17">
        <f>($C$13^2/(2*F93))/(1+$C$13^2/F93)+$C$13*SQRT($C$13^2/(4*F93^2))/(1+$C$13^2/F93)</f>
        <v/>
      </c>
      <c r="H93" s="17">
        <f>$C$7</f>
        <v/>
      </c>
    </row>
    <row r="94">
      <c r="F94" t="n">
        <v>385</v>
      </c>
      <c r="G94" s="17">
        <f>($C$13^2/(2*F94))/(1+$C$13^2/F94)+$C$13*SQRT($C$13^2/(4*F94^2))/(1+$C$13^2/F94)</f>
        <v/>
      </c>
      <c r="H94" s="17">
        <f>$C$7</f>
        <v/>
      </c>
    </row>
    <row r="95">
      <c r="F95" t="n">
        <v>390</v>
      </c>
      <c r="G95" s="17">
        <f>($C$13^2/(2*F95))/(1+$C$13^2/F95)+$C$13*SQRT($C$13^2/(4*F95^2))/(1+$C$13^2/F95)</f>
        <v/>
      </c>
      <c r="H95" s="17">
        <f>$C$7</f>
        <v/>
      </c>
    </row>
    <row r="96">
      <c r="F96" t="n">
        <v>395</v>
      </c>
      <c r="G96" s="17">
        <f>($C$13^2/(2*F96))/(1+$C$13^2/F96)+$C$13*SQRT($C$13^2/(4*F96^2))/(1+$C$13^2/F96)</f>
        <v/>
      </c>
      <c r="H96" s="17">
        <f>$C$7</f>
        <v/>
      </c>
    </row>
    <row r="97">
      <c r="F97" t="n">
        <v>400</v>
      </c>
      <c r="G97" s="17">
        <f>($C$13^2/(2*F97))/(1+$C$13^2/F97)+$C$13*SQRT($C$13^2/(4*F97^2))/(1+$C$13^2/F97)</f>
        <v/>
      </c>
      <c r="H97" s="17">
        <f>$C$7</f>
        <v/>
      </c>
    </row>
  </sheetData>
  <mergeCells count="3">
    <mergeCell ref="B45:D45"/>
    <mergeCell ref="B46:D46"/>
    <mergeCell ref="B47:D47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8"/>
  <sheetViews>
    <sheetView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9" customWidth="1" min="3" max="3"/>
    <col width="12" customWidth="1" min="4" max="4"/>
    <col width="9" customWidth="1" min="5" max="5"/>
    <col width="11" customWidth="1" min="6" max="6"/>
    <col width="9" customWidth="1" min="7" max="7"/>
    <col width="9" customWidth="1" min="8" max="8"/>
    <col width="9" customWidth="1" min="9" max="9"/>
    <col width="44" customWidth="1" min="10" max="10"/>
    <col width="3" customWidth="1" min="11" max="11"/>
    <col width="34" customWidth="1" min="12" max="12"/>
    <col width="16" customWidth="1" min="13" max="13"/>
    <col width="52" customWidth="1" min="14" max="14"/>
  </cols>
  <sheetData>
    <row r="1">
      <c r="A1" s="1" t="inlineStr">
        <is>
          <t>Your data</t>
        </is>
      </c>
    </row>
    <row r="2">
      <c r="A2" s="2" t="inlineStr">
        <is>
          <t>Paste your search terms report into columns A to E in this order: search term, impressions, clicks, conversions, cost (copy those five columns across from the download). One row per term: if a term repeats per campaign or ad group, total it first (Insert &gt; PivotTable, rows = Search term, values = sum of the four numbers). Total rows are ignored. Type what you sell in M4 to M8. Nothing leaves this file.</t>
        </is>
      </c>
    </row>
    <row r="4">
      <c r="A4" s="5" t="inlineStr">
        <is>
          <t>Paste here</t>
        </is>
      </c>
      <c r="L4" s="5" t="inlineStr">
        <is>
          <t>What you sell (up to five phrases; for more, use the notebook)</t>
        </is>
      </c>
      <c r="M4" s="22" t="inlineStr">
        <is>
          <t>running shoes</t>
        </is>
      </c>
      <c r="N4" s="2" t="inlineStr">
        <is>
          <t>The words people type, not your product names. Each phrase is matched as typed, anywhere in the term - the notebook is smarter about word order and plurals.</t>
        </is>
      </c>
    </row>
    <row r="5">
      <c r="A5" s="13" t="inlineStr">
        <is>
          <t>Search term</t>
        </is>
      </c>
      <c r="B5" s="13" t="inlineStr">
        <is>
          <t>Impressions</t>
        </is>
      </c>
      <c r="C5" s="13" t="inlineStr">
        <is>
          <t>Clicks</t>
        </is>
      </c>
      <c r="D5" s="13" t="inlineStr">
        <is>
          <t>Conversions</t>
        </is>
      </c>
      <c r="E5" s="13" t="inlineStr">
        <is>
          <t>Cost</t>
        </is>
      </c>
      <c r="F5" s="13" t="inlineStr">
        <is>
          <t>Gate one</t>
        </is>
      </c>
      <c r="G5" s="13" t="inlineStr">
        <is>
          <t>Rate</t>
        </is>
      </c>
      <c r="H5" s="13" t="inlineStr">
        <is>
          <t>Lowest</t>
        </is>
      </c>
      <c r="I5" s="13" t="inlineStr">
        <is>
          <t>Highest</t>
        </is>
      </c>
      <c r="J5" s="13" t="inlineStr">
        <is>
          <t>Verdict</t>
        </is>
      </c>
      <c r="M5" s="22" t="inlineStr">
        <is>
          <t>racing flats</t>
        </is>
      </c>
    </row>
    <row r="6">
      <c r="A6" t="inlineStr">
        <is>
          <t>buy running shoes near me</t>
        </is>
      </c>
      <c r="B6" t="n">
        <v>1400</v>
      </c>
      <c r="C6" t="n">
        <v>60</v>
      </c>
      <c r="D6" t="n">
        <v>9</v>
      </c>
      <c r="E6" t="n">
        <v>50.4</v>
      </c>
      <c r="F6" s="23">
        <f>IF(OR($A6="",LEFT(TRIM($A6),5)="Total"),"",IF(OR(IF($M$4="",FALSE,ISNUMBER(SEARCH($M$4,$A6))),IF($M$5="",FALSE,ISNUMBER(SEARCH($M$5,$A6))),IF($M$6="",FALSE,ISNUMBER(SEARCH($M$6,$A6))),IF($M$7="",FALSE,ISNUMBER(SEARCH($M$7,$A6))),IF($M$8="",FALSE,ISNUMBER(SEARCH($M$8,$A6)))),"match","no match"))</f>
        <v/>
      </c>
      <c r="G6" s="12">
        <f>IF(OR(OR($A6="",LEFT(TRIM($A6),5)="Total"),NOT(ISNUMBER($C6)),$C6=0),"",$D6/$C6)</f>
        <v/>
      </c>
      <c r="H6" s="12">
        <f>IF($G6="","",MAX(0,(($D6/$C6)+$M$13^2/(2*$C6))/(1+$M$13^2/$C6)-$M$13*SQRT(($D6/$C6)*(1-$D6/$C6)/$C6+$M$13^2/(4*$C6^2))/(1+$M$13^2/$C6)))</f>
        <v/>
      </c>
      <c r="I6" s="12">
        <f>IF($G6="","",MIN(1,(($D6/$C6)+$M$13^2/(2*$C6))/(1+$M$13^2/$C6)+$M$13*SQRT(($D6/$C6)*(1-$D6/$C6)/$C6+$M$13^2/(4*$C6^2))/(1+$M$13^2/$C6)))</f>
        <v/>
      </c>
      <c r="J6" s="23">
        <f>IF($A6="","",IF(LEFT(TRIM($A6),5)="Total","ignored: a Total row",IF($F6="no match","BLOCK NOW: nothing to do with what you sell",IF($G6="","WATCH: no clicks yet",IF($I6&lt;$M$14,"BLOCK: had a fair chance, confidently below",IF($H6&gt;$M$14,"KEEP: confidently above the benchmark",IF($C6&lt;$M$15,"WATCH: too few clicks to judge","WATCH: undecided")))))))</f>
        <v/>
      </c>
      <c r="K6" s="24">
        <f>IF(OR($A6="",LEFT(TRIM($A6),5)="Total"),0,1)</f>
        <v/>
      </c>
      <c r="M6" s="22" t="n"/>
    </row>
    <row r="7">
      <c r="A7" t="inlineStr">
        <is>
          <t>running shoes for flat feet</t>
        </is>
      </c>
      <c r="B7" t="n">
        <v>620</v>
      </c>
      <c r="C7" t="n">
        <v>40</v>
      </c>
      <c r="D7" t="n">
        <v>3</v>
      </c>
      <c r="E7" t="n">
        <v>33.6</v>
      </c>
      <c r="F7" s="23">
        <f>IF(OR($A7="",LEFT(TRIM($A7),5)="Total"),"",IF(OR(IF($M$4="",FALSE,ISNUMBER(SEARCH($M$4,$A7))),IF($M$5="",FALSE,ISNUMBER(SEARCH($M$5,$A7))),IF($M$6="",FALSE,ISNUMBER(SEARCH($M$6,$A7))),IF($M$7="",FALSE,ISNUMBER(SEARCH($M$7,$A7))),IF($M$8="",FALSE,ISNUMBER(SEARCH($M$8,$A7)))),"match","no match"))</f>
        <v/>
      </c>
      <c r="G7" s="12">
        <f>IF(OR(OR($A7="",LEFT(TRIM($A7),5)="Total"),NOT(ISNUMBER($C7)),$C7=0),"",$D7/$C7)</f>
        <v/>
      </c>
      <c r="H7" s="12">
        <f>IF($G7="","",MAX(0,(($D7/$C7)+$M$13^2/(2*$C7))/(1+$M$13^2/$C7)-$M$13*SQRT(($D7/$C7)*(1-$D7/$C7)/$C7+$M$13^2/(4*$C7^2))/(1+$M$13^2/$C7)))</f>
        <v/>
      </c>
      <c r="I7" s="12">
        <f>IF($G7="","",MIN(1,(($D7/$C7)+$M$13^2/(2*$C7))/(1+$M$13^2/$C7)+$M$13*SQRT(($D7/$C7)*(1-$D7/$C7)/$C7+$M$13^2/(4*$C7^2))/(1+$M$13^2/$C7)))</f>
        <v/>
      </c>
      <c r="J7" s="23">
        <f>IF($A7="","",IF(LEFT(TRIM($A7),5)="Total","ignored: a Total row",IF($F7="no match","BLOCK NOW: nothing to do with what you sell",IF($G7="","WATCH: no clicks yet",IF($I7&lt;$M$14,"BLOCK: had a fair chance, confidently below",IF($H7&gt;$M$14,"KEEP: confidently above the benchmark",IF($C7&lt;$M$15,"WATCH: too few clicks to judge","WATCH: undecided")))))))</f>
        <v/>
      </c>
      <c r="K7" s="24">
        <f>IF(OR($A7="",LEFT(TRIM($A7),5)="Total"),0,1)</f>
        <v/>
      </c>
      <c r="M7" s="22" t="n"/>
    </row>
    <row r="8">
      <c r="A8" t="inlineStr">
        <is>
          <t>shoe rack</t>
        </is>
      </c>
      <c r="B8" t="n">
        <v>900</v>
      </c>
      <c r="C8" t="n">
        <v>45</v>
      </c>
      <c r="D8" t="n">
        <v>0</v>
      </c>
      <c r="E8" t="n">
        <v>37.8</v>
      </c>
      <c r="F8" s="23">
        <f>IF(OR($A8="",LEFT(TRIM($A8),5)="Total"),"",IF(OR(IF($M$4="",FALSE,ISNUMBER(SEARCH($M$4,$A8))),IF($M$5="",FALSE,ISNUMBER(SEARCH($M$5,$A8))),IF($M$6="",FALSE,ISNUMBER(SEARCH($M$6,$A8))),IF($M$7="",FALSE,ISNUMBER(SEARCH($M$7,$A8))),IF($M$8="",FALSE,ISNUMBER(SEARCH($M$8,$A8)))),"match","no match"))</f>
        <v/>
      </c>
      <c r="G8" s="12">
        <f>IF(OR(OR($A8="",LEFT(TRIM($A8),5)="Total"),NOT(ISNUMBER($C8)),$C8=0),"",$D8/$C8)</f>
        <v/>
      </c>
      <c r="H8" s="12">
        <f>IF($G8="","",MAX(0,(($D8/$C8)+$M$13^2/(2*$C8))/(1+$M$13^2/$C8)-$M$13*SQRT(($D8/$C8)*(1-$D8/$C8)/$C8+$M$13^2/(4*$C8^2))/(1+$M$13^2/$C8)))</f>
        <v/>
      </c>
      <c r="I8" s="12">
        <f>IF($G8="","",MIN(1,(($D8/$C8)+$M$13^2/(2*$C8))/(1+$M$13^2/$C8)+$M$13*SQRT(($D8/$C8)*(1-$D8/$C8)/$C8+$M$13^2/(4*$C8^2))/(1+$M$13^2/$C8)))</f>
        <v/>
      </c>
      <c r="J8" s="23">
        <f>IF($A8="","",IF(LEFT(TRIM($A8),5)="Total","ignored: a Total row",IF($F8="no match","BLOCK NOW: nothing to do with what you sell",IF($G8="","WATCH: no clicks yet",IF($I8&lt;$M$14,"BLOCK: had a fair chance, confidently below",IF($H8&gt;$M$14,"KEEP: confidently above the benchmark",IF($C8&lt;$M$15,"WATCH: too few clicks to judge","WATCH: undecided")))))))</f>
        <v/>
      </c>
      <c r="K8" s="24">
        <f>IF(OR($A8="",LEFT(TRIM($A8),5)="Total"),0,1)</f>
        <v/>
      </c>
      <c r="M8" s="22" t="n"/>
    </row>
    <row r="9">
      <c r="A9" t="inlineStr">
        <is>
          <t>how to clean running shoes</t>
        </is>
      </c>
      <c r="B9" t="n">
        <v>2100</v>
      </c>
      <c r="C9" t="n">
        <v>120</v>
      </c>
      <c r="D9" t="n">
        <v>0</v>
      </c>
      <c r="E9" t="n">
        <v>100.8</v>
      </c>
      <c r="F9" s="23">
        <f>IF(OR($A9="",LEFT(TRIM($A9),5)="Total"),"",IF(OR(IF($M$4="",FALSE,ISNUMBER(SEARCH($M$4,$A9))),IF($M$5="",FALSE,ISNUMBER(SEARCH($M$5,$A9))),IF($M$6="",FALSE,ISNUMBER(SEARCH($M$6,$A9))),IF($M$7="",FALSE,ISNUMBER(SEARCH($M$7,$A9))),IF($M$8="",FALSE,ISNUMBER(SEARCH($M$8,$A9)))),"match","no match"))</f>
        <v/>
      </c>
      <c r="G9" s="12">
        <f>IF(OR(OR($A9="",LEFT(TRIM($A9),5)="Total"),NOT(ISNUMBER($C9)),$C9=0),"",$D9/$C9)</f>
        <v/>
      </c>
      <c r="H9" s="12">
        <f>IF($G9="","",MAX(0,(($D9/$C9)+$M$13^2/(2*$C9))/(1+$M$13^2/$C9)-$M$13*SQRT(($D9/$C9)*(1-$D9/$C9)/$C9+$M$13^2/(4*$C9^2))/(1+$M$13^2/$C9)))</f>
        <v/>
      </c>
      <c r="I9" s="12">
        <f>IF($G9="","",MIN(1,(($D9/$C9)+$M$13^2/(2*$C9))/(1+$M$13^2/$C9)+$M$13*SQRT(($D9/$C9)*(1-$D9/$C9)/$C9+$M$13^2/(4*$C9^2))/(1+$M$13^2/$C9)))</f>
        <v/>
      </c>
      <c r="J9" s="23">
        <f>IF($A9="","",IF(LEFT(TRIM($A9),5)="Total","ignored: a Total row",IF($F9="no match","BLOCK NOW: nothing to do with what you sell",IF($G9="","WATCH: no clicks yet",IF($I9&lt;$M$14,"BLOCK: had a fair chance, confidently below",IF($H9&gt;$M$14,"KEEP: confidently above the benchmark",IF($C9&lt;$M$15,"WATCH: too few clicks to judge","WATCH: undecided")))))))</f>
        <v/>
      </c>
      <c r="K9" s="24">
        <f>IF(OR($A9="",LEFT(TRIM($A9),5)="Total"),0,1)</f>
        <v/>
      </c>
    </row>
    <row r="10">
      <c r="A10" t="inlineStr">
        <is>
          <t>womens racing flats size 8</t>
        </is>
      </c>
      <c r="B10" t="n">
        <v>300</v>
      </c>
      <c r="C10" t="n">
        <v>20</v>
      </c>
      <c r="D10" t="n">
        <v>0</v>
      </c>
      <c r="E10" t="n">
        <v>16.8</v>
      </c>
      <c r="F10" s="23">
        <f>IF(OR($A10="",LEFT(TRIM($A10),5)="Total"),"",IF(OR(IF($M$4="",FALSE,ISNUMBER(SEARCH($M$4,$A10))),IF($M$5="",FALSE,ISNUMBER(SEARCH($M$5,$A10))),IF($M$6="",FALSE,ISNUMBER(SEARCH($M$6,$A10))),IF($M$7="",FALSE,ISNUMBER(SEARCH($M$7,$A10))),IF($M$8="",FALSE,ISNUMBER(SEARCH($M$8,$A10)))),"match","no match"))</f>
        <v/>
      </c>
      <c r="G10" s="12">
        <f>IF(OR(OR($A10="",LEFT(TRIM($A10),5)="Total"),NOT(ISNUMBER($C10)),$C10=0),"",$D10/$C10)</f>
        <v/>
      </c>
      <c r="H10" s="12">
        <f>IF($G10="","",MAX(0,(($D10/$C10)+$M$13^2/(2*$C10))/(1+$M$13^2/$C10)-$M$13*SQRT(($D10/$C10)*(1-$D10/$C10)/$C10+$M$13^2/(4*$C10^2))/(1+$M$13^2/$C10)))</f>
        <v/>
      </c>
      <c r="I10" s="12">
        <f>IF($G10="","",MIN(1,(($D10/$C10)+$M$13^2/(2*$C10))/(1+$M$13^2/$C10)+$M$13*SQRT(($D10/$C10)*(1-$D10/$C10)/$C10+$M$13^2/(4*$C10^2))/(1+$M$13^2/$C10)))</f>
        <v/>
      </c>
      <c r="J10" s="23">
        <f>IF($A10="","",IF(LEFT(TRIM($A10),5)="Total","ignored: a Total row",IF($F10="no match","BLOCK NOW: nothing to do with what you sell",IF($G10="","WATCH: no clicks yet",IF($I10&lt;$M$14,"BLOCK: had a fair chance, confidently below",IF($H10&gt;$M$14,"KEEP: confidently above the benchmark",IF($C10&lt;$M$15,"WATCH: too few clicks to judge","WATCH: undecided")))))))</f>
        <v/>
      </c>
      <c r="K10" s="24">
        <f>IF(OR($A10="",LEFT(TRIM($A10),5)="Total"),0,1)</f>
        <v/>
      </c>
      <c r="L10" s="5" t="inlineStr">
        <is>
          <t>Benchmark and confidence</t>
        </is>
      </c>
    </row>
    <row r="11">
      <c r="F11" s="23">
        <f>IF(OR($A11="",LEFT(TRIM($A11),5)="Total"),"",IF(OR(IF($M$4="",FALSE,ISNUMBER(SEARCH($M$4,$A11))),IF($M$5="",FALSE,ISNUMBER(SEARCH($M$5,$A11))),IF($M$6="",FALSE,ISNUMBER(SEARCH($M$6,$A11))),IF($M$7="",FALSE,ISNUMBER(SEARCH($M$7,$A11))),IF($M$8="",FALSE,ISNUMBER(SEARCH($M$8,$A11)))),"match","no match"))</f>
        <v/>
      </c>
      <c r="G11" s="12">
        <f>IF(OR(OR($A11="",LEFT(TRIM($A11),5)="Total"),NOT(ISNUMBER($C11)),$C11=0),"",$D11/$C11)</f>
        <v/>
      </c>
      <c r="H11" s="12">
        <f>IF($G11="","",MAX(0,(($D11/$C11)+$M$13^2/(2*$C11))/(1+$M$13^2/$C11)-$M$13*SQRT(($D11/$C11)*(1-$D11/$C11)/$C11+$M$13^2/(4*$C11^2))/(1+$M$13^2/$C11)))</f>
        <v/>
      </c>
      <c r="I11" s="12">
        <f>IF($G11="","",MIN(1,(($D11/$C11)+$M$13^2/(2*$C11))/(1+$M$13^2/$C11)+$M$13*SQRT(($D11/$C11)*(1-$D11/$C11)/$C11+$M$13^2/(4*$C11^2))/(1+$M$13^2/$C11)))</f>
        <v/>
      </c>
      <c r="J11" s="23">
        <f>IF($A11="","",IF(LEFT(TRIM($A11),5)="Total","ignored: a Total row",IF($F11="no match","BLOCK NOW: nothing to do with what you sell",IF($G11="","WATCH: no clicks yet",IF($I11&lt;$M$14,"BLOCK: had a fair chance, confidently below",IF($H11&gt;$M$14,"KEEP: confidently above the benchmark",IF($C11&lt;$M$15,"WATCH: too few clicks to judge","WATCH: undecided")))))))</f>
        <v/>
      </c>
      <c r="K11" s="24">
        <f>IF(OR($A11="",LEFT(TRIM($A11),5)="Total"),0,1)</f>
        <v/>
      </c>
      <c r="L11" t="inlineStr">
        <is>
          <t>Your ordinary conversion rate (blank = from the file)</t>
        </is>
      </c>
      <c r="M11" s="8" t="n"/>
    </row>
    <row r="12">
      <c r="F12" s="23">
        <f>IF(OR($A12="",LEFT(TRIM($A12),5)="Total"),"",IF(OR(IF($M$4="",FALSE,ISNUMBER(SEARCH($M$4,$A12))),IF($M$5="",FALSE,ISNUMBER(SEARCH($M$5,$A12))),IF($M$6="",FALSE,ISNUMBER(SEARCH($M$6,$A12))),IF($M$7="",FALSE,ISNUMBER(SEARCH($M$7,$A12))),IF($M$8="",FALSE,ISNUMBER(SEARCH($M$8,$A12)))),"match","no match"))</f>
        <v/>
      </c>
      <c r="G12" s="12">
        <f>IF(OR(OR($A12="",LEFT(TRIM($A12),5)="Total"),NOT(ISNUMBER($C12)),$C12=0),"",$D12/$C12)</f>
        <v/>
      </c>
      <c r="H12" s="12">
        <f>IF($G12="","",MAX(0,(($D12/$C12)+$M$13^2/(2*$C12))/(1+$M$13^2/$C12)-$M$13*SQRT(($D12/$C12)*(1-$D12/$C12)/$C12+$M$13^2/(4*$C12^2))/(1+$M$13^2/$C12)))</f>
        <v/>
      </c>
      <c r="I12" s="12">
        <f>IF($G12="","",MIN(1,(($D12/$C12)+$M$13^2/(2*$C12))/(1+$M$13^2/$C12)+$M$13*SQRT(($D12/$C12)*(1-$D12/$C12)/$C12+$M$13^2/(4*$C12^2))/(1+$M$13^2/$C12)))</f>
        <v/>
      </c>
      <c r="J12" s="23">
        <f>IF($A12="","",IF(LEFT(TRIM($A12),5)="Total","ignored: a Total row",IF($F12="no match","BLOCK NOW: nothing to do with what you sell",IF($G12="","WATCH: no clicks yet",IF($I12&lt;$M$14,"BLOCK: had a fair chance, confidently below",IF($H12&gt;$M$14,"KEEP: confidently above the benchmark",IF($C12&lt;$M$15,"WATCH: too few clicks to judge","WATCH: undecided")))))))</f>
        <v/>
      </c>
      <c r="K12" s="24">
        <f>IF(OR($A12="",LEFT(TRIM($A12),5)="Total"),0,1)</f>
        <v/>
      </c>
      <c r="L12" t="inlineStr">
        <is>
          <t>How sure before you block</t>
        </is>
      </c>
      <c r="M12" s="11" t="n">
        <v>0.95</v>
      </c>
    </row>
    <row r="13">
      <c r="F13" s="23">
        <f>IF(OR($A13="",LEFT(TRIM($A13),5)="Total"),"",IF(OR(IF($M$4="",FALSE,ISNUMBER(SEARCH($M$4,$A13))),IF($M$5="",FALSE,ISNUMBER(SEARCH($M$5,$A13))),IF($M$6="",FALSE,ISNUMBER(SEARCH($M$6,$A13))),IF($M$7="",FALSE,ISNUMBER(SEARCH($M$7,$A13))),IF($M$8="",FALSE,ISNUMBER(SEARCH($M$8,$A13)))),"match","no match"))</f>
        <v/>
      </c>
      <c r="G13" s="12">
        <f>IF(OR(OR($A13="",LEFT(TRIM($A13),5)="Total"),NOT(ISNUMBER($C13)),$C13=0),"",$D13/$C13)</f>
        <v/>
      </c>
      <c r="H13" s="12">
        <f>IF($G13="","",MAX(0,(($D13/$C13)+$M$13^2/(2*$C13))/(1+$M$13^2/$C13)-$M$13*SQRT(($D13/$C13)*(1-$D13/$C13)/$C13+$M$13^2/(4*$C13^2))/(1+$M$13^2/$C13)))</f>
        <v/>
      </c>
      <c r="I13" s="12">
        <f>IF($G13="","",MIN(1,(($D13/$C13)+$M$13^2/(2*$C13))/(1+$M$13^2/$C13)+$M$13*SQRT(($D13/$C13)*(1-$D13/$C13)/$C13+$M$13^2/(4*$C13^2))/(1+$M$13^2/$C13)))</f>
        <v/>
      </c>
      <c r="J13" s="23">
        <f>IF($A13="","",IF(LEFT(TRIM($A13),5)="Total","ignored: a Total row",IF($F13="no match","BLOCK NOW: nothing to do with what you sell",IF($G13="","WATCH: no clicks yet",IF($I13&lt;$M$14,"BLOCK: had a fair chance, confidently below",IF($H13&gt;$M$14,"KEEP: confidently above the benchmark",IF($C13&lt;$M$15,"WATCH: too few clicks to judge","WATCH: undecided")))))))</f>
        <v/>
      </c>
      <c r="K13" s="24">
        <f>IF(OR($A13="",LEFT(TRIM($A13),5)="Total"),0,1)</f>
        <v/>
      </c>
      <c r="L13" t="inlineStr">
        <is>
          <t>Multiplier z</t>
        </is>
      </c>
      <c r="M13" s="15">
        <f>_xlfn.NORM.S.INV(1-(1-$M$12)/2)</f>
        <v/>
      </c>
    </row>
    <row r="14">
      <c r="F14" s="23">
        <f>IF(OR($A14="",LEFT(TRIM($A14),5)="Total"),"",IF(OR(IF($M$4="",FALSE,ISNUMBER(SEARCH($M$4,$A14))),IF($M$5="",FALSE,ISNUMBER(SEARCH($M$5,$A14))),IF($M$6="",FALSE,ISNUMBER(SEARCH($M$6,$A14))),IF($M$7="",FALSE,ISNUMBER(SEARCH($M$7,$A14))),IF($M$8="",FALSE,ISNUMBER(SEARCH($M$8,$A14)))),"match","no match"))</f>
        <v/>
      </c>
      <c r="G14" s="12">
        <f>IF(OR(OR($A14="",LEFT(TRIM($A14),5)="Total"),NOT(ISNUMBER($C14)),$C14=0),"",$D14/$C14)</f>
        <v/>
      </c>
      <c r="H14" s="12">
        <f>IF($G14="","",MAX(0,(($D14/$C14)+$M$13^2/(2*$C14))/(1+$M$13^2/$C14)-$M$13*SQRT(($D14/$C14)*(1-$D14/$C14)/$C14+$M$13^2/(4*$C14^2))/(1+$M$13^2/$C14)))</f>
        <v/>
      </c>
      <c r="I14" s="12">
        <f>IF($G14="","",MIN(1,(($D14/$C14)+$M$13^2/(2*$C14))/(1+$M$13^2/$C14)+$M$13*SQRT(($D14/$C14)*(1-$D14/$C14)/$C14+$M$13^2/(4*$C14^2))/(1+$M$13^2/$C14)))</f>
        <v/>
      </c>
      <c r="J14" s="23">
        <f>IF($A14="","",IF(LEFT(TRIM($A14),5)="Total","ignored: a Total row",IF($F14="no match","BLOCK NOW: nothing to do with what you sell",IF($G14="","WATCH: no clicks yet",IF($I14&lt;$M$14,"BLOCK: had a fair chance, confidently below",IF($H14&gt;$M$14,"KEEP: confidently above the benchmark",IF($C14&lt;$M$15,"WATCH: too few clicks to judge","WATCH: undecided")))))))</f>
        <v/>
      </c>
      <c r="K14" s="24">
        <f>IF(OR($A14="",LEFT(TRIM($A14),5)="Total"),0,1)</f>
        <v/>
      </c>
      <c r="L14" t="inlineStr">
        <is>
          <t>Benchmark in use</t>
        </is>
      </c>
      <c r="M14" s="18">
        <f>IF(ISNUMBER($M$11),$M$11,IF($M$17&gt;0,$M$18/$M$17,0))</f>
        <v/>
      </c>
    </row>
    <row r="15">
      <c r="F15" s="23">
        <f>IF(OR($A15="",LEFT(TRIM($A15),5)="Total"),"",IF(OR(IF($M$4="",FALSE,ISNUMBER(SEARCH($M$4,$A15))),IF($M$5="",FALSE,ISNUMBER(SEARCH($M$5,$A15))),IF($M$6="",FALSE,ISNUMBER(SEARCH($M$6,$A15))),IF($M$7="",FALSE,ISNUMBER(SEARCH($M$7,$A15))),IF($M$8="",FALSE,ISNUMBER(SEARCH($M$8,$A15)))),"match","no match"))</f>
        <v/>
      </c>
      <c r="G15" s="12">
        <f>IF(OR(OR($A15="",LEFT(TRIM($A15),5)="Total"),NOT(ISNUMBER($C15)),$C15=0),"",$D15/$C15)</f>
        <v/>
      </c>
      <c r="H15" s="12">
        <f>IF($G15="","",MAX(0,(($D15/$C15)+$M$13^2/(2*$C15))/(1+$M$13^2/$C15)-$M$13*SQRT(($D15/$C15)*(1-$D15/$C15)/$C15+$M$13^2/(4*$C15^2))/(1+$M$13^2/$C15)))</f>
        <v/>
      </c>
      <c r="I15" s="12">
        <f>IF($G15="","",MIN(1,(($D15/$C15)+$M$13^2/(2*$C15))/(1+$M$13^2/$C15)+$M$13*SQRT(($D15/$C15)*(1-$D15/$C15)/$C15+$M$13^2/(4*$C15^2))/(1+$M$13^2/$C15)))</f>
        <v/>
      </c>
      <c r="J15" s="23">
        <f>IF($A15="","",IF(LEFT(TRIM($A15),5)="Total","ignored: a Total row",IF($F15="no match","BLOCK NOW: nothing to do with what you sell",IF($G15="","WATCH: no clicks yet",IF($I15&lt;$M$14,"BLOCK: had a fair chance, confidently below",IF($H15&gt;$M$14,"KEEP: confidently above the benchmark",IF($C15&lt;$M$15,"WATCH: too few clicks to judge","WATCH: undecided")))))))</f>
        <v/>
      </c>
      <c r="K15" s="24">
        <f>IF(OR($A15="",LEFT(TRIM($A15),5)="Total"),0,1)</f>
        <v/>
      </c>
      <c r="L15" t="inlineStr">
        <is>
          <t>Clicks a zero-conversion term needs</t>
        </is>
      </c>
      <c r="M15" s="20">
        <f>IF($M$14&gt;0,INT($M$13^2*(1-$M$14)/$M$14)+1,"-")</f>
        <v/>
      </c>
    </row>
    <row r="16">
      <c r="F16" s="23">
        <f>IF(OR($A16="",LEFT(TRIM($A16),5)="Total"),"",IF(OR(IF($M$4="",FALSE,ISNUMBER(SEARCH($M$4,$A16))),IF($M$5="",FALSE,ISNUMBER(SEARCH($M$5,$A16))),IF($M$6="",FALSE,ISNUMBER(SEARCH($M$6,$A16))),IF($M$7="",FALSE,ISNUMBER(SEARCH($M$7,$A16))),IF($M$8="",FALSE,ISNUMBER(SEARCH($M$8,$A16)))),"match","no match"))</f>
        <v/>
      </c>
      <c r="G16" s="12">
        <f>IF(OR(OR($A16="",LEFT(TRIM($A16),5)="Total"),NOT(ISNUMBER($C16)),$C16=0),"",$D16/$C16)</f>
        <v/>
      </c>
      <c r="H16" s="12">
        <f>IF($G16="","",MAX(0,(($D16/$C16)+$M$13^2/(2*$C16))/(1+$M$13^2/$C16)-$M$13*SQRT(($D16/$C16)*(1-$D16/$C16)/$C16+$M$13^2/(4*$C16^2))/(1+$M$13^2/$C16)))</f>
        <v/>
      </c>
      <c r="I16" s="12">
        <f>IF($G16="","",MIN(1,(($D16/$C16)+$M$13^2/(2*$C16))/(1+$M$13^2/$C16)+$M$13*SQRT(($D16/$C16)*(1-$D16/$C16)/$C16+$M$13^2/(4*$C16^2))/(1+$M$13^2/$C16)))</f>
        <v/>
      </c>
      <c r="J16" s="23">
        <f>IF($A16="","",IF(LEFT(TRIM($A16),5)="Total","ignored: a Total row",IF($F16="no match","BLOCK NOW: nothing to do with what you sell",IF($G16="","WATCH: no clicks yet",IF($I16&lt;$M$14,"BLOCK: had a fair chance, confidently below",IF($H16&gt;$M$14,"KEEP: confidently above the benchmark",IF($C16&lt;$M$15,"WATCH: too few clicks to judge","WATCH: undecided")))))))</f>
        <v/>
      </c>
      <c r="K16" s="24">
        <f>IF(OR($A16="",LEFT(TRIM($A16),5)="Total"),0,1)</f>
        <v/>
      </c>
      <c r="L16" s="5" t="inlineStr">
        <is>
          <t>Health check - read this before the verdicts</t>
        </is>
      </c>
    </row>
    <row r="17" ht="28" customHeight="1">
      <c r="F17" s="23">
        <f>IF(OR($A17="",LEFT(TRIM($A17),5)="Total"),"",IF(OR(IF($M$4="",FALSE,ISNUMBER(SEARCH($M$4,$A17))),IF($M$5="",FALSE,ISNUMBER(SEARCH($M$5,$A17))),IF($M$6="",FALSE,ISNUMBER(SEARCH($M$6,$A17))),IF($M$7="",FALSE,ISNUMBER(SEARCH($M$7,$A17))),IF($M$8="",FALSE,ISNUMBER(SEARCH($M$8,$A17)))),"match","no match"))</f>
        <v/>
      </c>
      <c r="G17" s="12">
        <f>IF(OR(OR($A17="",LEFT(TRIM($A17),5)="Total"),NOT(ISNUMBER($C17)),$C17=0),"",$D17/$C17)</f>
        <v/>
      </c>
      <c r="H17" s="12">
        <f>IF($G17="","",MAX(0,(($D17/$C17)+$M$13^2/(2*$C17))/(1+$M$13^2/$C17)-$M$13*SQRT(($D17/$C17)*(1-$D17/$C17)/$C17+$M$13^2/(4*$C17^2))/(1+$M$13^2/$C17)))</f>
        <v/>
      </c>
      <c r="I17" s="12">
        <f>IF($G17="","",MIN(1,(($D17/$C17)+$M$13^2/(2*$C17))/(1+$M$13^2/$C17)+$M$13*SQRT(($D17/$C17)*(1-$D17/$C17)/$C17+$M$13^2/(4*$C17^2))/(1+$M$13^2/$C17)))</f>
        <v/>
      </c>
      <c r="J17" s="23">
        <f>IF($A17="","",IF(LEFT(TRIM($A17),5)="Total","ignored: a Total row",IF($F17="no match","BLOCK NOW: nothing to do with what you sell",IF($G17="","WATCH: no clicks yet",IF($I17&lt;$M$14,"BLOCK: had a fair chance, confidently below",IF($H17&gt;$M$14,"KEEP: confidently above the benchmark",IF($C17&lt;$M$15,"WATCH: too few clicks to judge","WATCH: undecided")))))))</f>
        <v/>
      </c>
      <c r="K17" s="24">
        <f>IF(OR($A17="",LEFT(TRIM($A17),5)="Total"),0,1)</f>
        <v/>
      </c>
      <c r="L17" s="3" t="inlineStr">
        <is>
          <t>Total clicks in the file</t>
        </is>
      </c>
      <c r="M17">
        <f>SUMIFS($C$6:$C$1005,$K$6:$K$1005,1)</f>
        <v/>
      </c>
      <c r="N17" s="16" t="inlineStr"/>
    </row>
    <row r="18" ht="28" customHeight="1">
      <c r="F18" s="23">
        <f>IF(OR($A18="",LEFT(TRIM($A18),5)="Total"),"",IF(OR(IF($M$4="",FALSE,ISNUMBER(SEARCH($M$4,$A18))),IF($M$5="",FALSE,ISNUMBER(SEARCH($M$5,$A18))),IF($M$6="",FALSE,ISNUMBER(SEARCH($M$6,$A18))),IF($M$7="",FALSE,ISNUMBER(SEARCH($M$7,$A18))),IF($M$8="",FALSE,ISNUMBER(SEARCH($M$8,$A18)))),"match","no match"))</f>
        <v/>
      </c>
      <c r="G18" s="12">
        <f>IF(OR(OR($A18="",LEFT(TRIM($A18),5)="Total"),NOT(ISNUMBER($C18)),$C18=0),"",$D18/$C18)</f>
        <v/>
      </c>
      <c r="H18" s="12">
        <f>IF($G18="","",MAX(0,(($D18/$C18)+$M$13^2/(2*$C18))/(1+$M$13^2/$C18)-$M$13*SQRT(($D18/$C18)*(1-$D18/$C18)/$C18+$M$13^2/(4*$C18^2))/(1+$M$13^2/$C18)))</f>
        <v/>
      </c>
      <c r="I18" s="12">
        <f>IF($G18="","",MIN(1,(($D18/$C18)+$M$13^2/(2*$C18))/(1+$M$13^2/$C18)+$M$13*SQRT(($D18/$C18)*(1-$D18/$C18)/$C18+$M$13^2/(4*$C18^2))/(1+$M$13^2/$C18)))</f>
        <v/>
      </c>
      <c r="J18" s="23">
        <f>IF($A18="","",IF(LEFT(TRIM($A18),5)="Total","ignored: a Total row",IF($F18="no match","BLOCK NOW: nothing to do with what you sell",IF($G18="","WATCH: no clicks yet",IF($I18&lt;$M$14,"BLOCK: had a fair chance, confidently below",IF($H18&gt;$M$14,"KEEP: confidently above the benchmark",IF($C18&lt;$M$15,"WATCH: too few clicks to judge","WATCH: undecided")))))))</f>
        <v/>
      </c>
      <c r="K18" s="24">
        <f>IF(OR($A18="",LEFT(TRIM($A18),5)="Total"),0,1)</f>
        <v/>
      </c>
      <c r="L18" s="3" t="inlineStr">
        <is>
          <t>Total conversions in the file</t>
        </is>
      </c>
      <c r="M18">
        <f>SUMIFS($D$6:$D$1005,$K$6:$K$1005,1)</f>
        <v/>
      </c>
      <c r="N18" s="16" t="inlineStr"/>
    </row>
    <row r="19" ht="28" customHeight="1">
      <c r="F19" s="23">
        <f>IF(OR($A19="",LEFT(TRIM($A19),5)="Total"),"",IF(OR(IF($M$4="",FALSE,ISNUMBER(SEARCH($M$4,$A19))),IF($M$5="",FALSE,ISNUMBER(SEARCH($M$5,$A19))),IF($M$6="",FALSE,ISNUMBER(SEARCH($M$6,$A19))),IF($M$7="",FALSE,ISNUMBER(SEARCH($M$7,$A19))),IF($M$8="",FALSE,ISNUMBER(SEARCH($M$8,$A19)))),"match","no match"))</f>
        <v/>
      </c>
      <c r="G19" s="12">
        <f>IF(OR(OR($A19="",LEFT(TRIM($A19),5)="Total"),NOT(ISNUMBER($C19)),$C19=0),"",$D19/$C19)</f>
        <v/>
      </c>
      <c r="H19" s="12">
        <f>IF($G19="","",MAX(0,(($D19/$C19)+$M$13^2/(2*$C19))/(1+$M$13^2/$C19)-$M$13*SQRT(($D19/$C19)*(1-$D19/$C19)/$C19+$M$13^2/(4*$C19^2))/(1+$M$13^2/$C19)))</f>
        <v/>
      </c>
      <c r="I19" s="12">
        <f>IF($G19="","",MIN(1,(($D19/$C19)+$M$13^2/(2*$C19))/(1+$M$13^2/$C19)+$M$13*SQRT(($D19/$C19)*(1-$D19/$C19)/$C19+$M$13^2/(4*$C19^2))/(1+$M$13^2/$C19)))</f>
        <v/>
      </c>
      <c r="J19" s="23">
        <f>IF($A19="","",IF(LEFT(TRIM($A19),5)="Total","ignored: a Total row",IF($F19="no match","BLOCK NOW: nothing to do with what you sell",IF($G19="","WATCH: no clicks yet",IF($I19&lt;$M$14,"BLOCK: had a fair chance, confidently below",IF($H19&gt;$M$14,"KEEP: confidently above the benchmark",IF($C19&lt;$M$15,"WATCH: too few clicks to judge","WATCH: undecided")))))))</f>
        <v/>
      </c>
      <c r="K19" s="24">
        <f>IF(OR($A19="",LEFT(TRIM($A19),5)="Total"),0,1)</f>
        <v/>
      </c>
      <c r="L19" s="3" t="inlineStr">
        <is>
          <t>Terms pasted</t>
        </is>
      </c>
      <c r="M19">
        <f>SUM($K$6:$K$1005)</f>
        <v/>
      </c>
      <c r="N19" s="16" t="inlineStr">
        <is>
          <t>Fewer than about 20 and a benchmark worked out from the file is a guess.</t>
        </is>
      </c>
    </row>
    <row r="20" ht="28" customHeight="1">
      <c r="F20" s="23">
        <f>IF(OR($A20="",LEFT(TRIM($A20),5)="Total"),"",IF(OR(IF($M$4="",FALSE,ISNUMBER(SEARCH($M$4,$A20))),IF($M$5="",FALSE,ISNUMBER(SEARCH($M$5,$A20))),IF($M$6="",FALSE,ISNUMBER(SEARCH($M$6,$A20))),IF($M$7="",FALSE,ISNUMBER(SEARCH($M$7,$A20))),IF($M$8="",FALSE,ISNUMBER(SEARCH($M$8,$A20)))),"match","no match"))</f>
        <v/>
      </c>
      <c r="G20" s="12">
        <f>IF(OR(OR($A20="",LEFT(TRIM($A20),5)="Total"),NOT(ISNUMBER($C20)),$C20=0),"",$D20/$C20)</f>
        <v/>
      </c>
      <c r="H20" s="12">
        <f>IF($G20="","",MAX(0,(($D20/$C20)+$M$13^2/(2*$C20))/(1+$M$13^2/$C20)-$M$13*SQRT(($D20/$C20)*(1-$D20/$C20)/$C20+$M$13^2/(4*$C20^2))/(1+$M$13^2/$C20)))</f>
        <v/>
      </c>
      <c r="I20" s="12">
        <f>IF($G20="","",MIN(1,(($D20/$C20)+$M$13^2/(2*$C20))/(1+$M$13^2/$C20)+$M$13*SQRT(($D20/$C20)*(1-$D20/$C20)/$C20+$M$13^2/(4*$C20^2))/(1+$M$13^2/$C20)))</f>
        <v/>
      </c>
      <c r="J20" s="23">
        <f>IF($A20="","",IF(LEFT(TRIM($A20),5)="Total","ignored: a Total row",IF($F20="no match","BLOCK NOW: nothing to do with what you sell",IF($G20="","WATCH: no clicks yet",IF($I20&lt;$M$14,"BLOCK: had a fair chance, confidently below",IF($H20&gt;$M$14,"KEEP: confidently above the benchmark",IF($C20&lt;$M$15,"WATCH: too few clicks to judge","WATCH: undecided")))))))</f>
        <v/>
      </c>
      <c r="K20" s="24">
        <f>IF(OR($A20="",LEFT(TRIM($A20),5)="Total"),0,1)</f>
        <v/>
      </c>
      <c r="L20" s="3" t="inlineStr">
        <is>
          <t>Benchmark's own plausible range</t>
        </is>
      </c>
      <c r="M20">
        <f>IF($M$17&gt;0,TEXT(MAX(0,(($M$18/$M$17)+$M$13^2/(2*$M$17))/(1+$M$13^2/$M$17)-$M$13*SQRT(($M$18/$M$17)*(1-$M$18/$M$17)/$M$17+$M$13^2/(4*$M$17^2))/(1+$M$13^2/$M$17)),"0.00%")&amp;" to "&amp;TEXT(MIN(1,(($M$18/$M$17)+$M$13^2/(2*$M$17))/(1+$M$13^2/$M$17)+$M$13*SQRT(($M$18/$M$17)*(1-$M$18/$M$17)/$M$17+$M$13^2/(4*$M$17^2))/(1+$M$13^2/$M$17)),"0.00%"),"-")</f>
        <v/>
      </c>
      <c r="N20" s="16" t="inlineStr">
        <is>
          <t>If this range is wide, verdicts near the benchmark line are undecided in truth even where the sheet says otherwise.</t>
        </is>
      </c>
    </row>
    <row r="21" ht="28" customHeight="1">
      <c r="F21" s="23">
        <f>IF(OR($A21="",LEFT(TRIM($A21),5)="Total"),"",IF(OR(IF($M$4="",FALSE,ISNUMBER(SEARCH($M$4,$A21))),IF($M$5="",FALSE,ISNUMBER(SEARCH($M$5,$A21))),IF($M$6="",FALSE,ISNUMBER(SEARCH($M$6,$A21))),IF($M$7="",FALSE,ISNUMBER(SEARCH($M$7,$A21))),IF($M$8="",FALSE,ISNUMBER(SEARCH($M$8,$A21)))),"match","no match"))</f>
        <v/>
      </c>
      <c r="G21" s="12">
        <f>IF(OR(OR($A21="",LEFT(TRIM($A21),5)="Total"),NOT(ISNUMBER($C21)),$C21=0),"",$D21/$C21)</f>
        <v/>
      </c>
      <c r="H21" s="12">
        <f>IF($G21="","",MAX(0,(($D21/$C21)+$M$13^2/(2*$C21))/(1+$M$13^2/$C21)-$M$13*SQRT(($D21/$C21)*(1-$D21/$C21)/$C21+$M$13^2/(4*$C21^2))/(1+$M$13^2/$C21)))</f>
        <v/>
      </c>
      <c r="I21" s="12">
        <f>IF($G21="","",MIN(1,(($D21/$C21)+$M$13^2/(2*$C21))/(1+$M$13^2/$C21)+$M$13*SQRT(($D21/$C21)*(1-$D21/$C21)/$C21+$M$13^2/(4*$C21^2))/(1+$M$13^2/$C21)))</f>
        <v/>
      </c>
      <c r="J21" s="23">
        <f>IF($A21="","",IF(LEFT(TRIM($A21),5)="Total","ignored: a Total row",IF($F21="no match","BLOCK NOW: nothing to do with what you sell",IF($G21="","WATCH: no clicks yet",IF($I21&lt;$M$14,"BLOCK: had a fair chance, confidently below",IF($H21&gt;$M$14,"KEEP: confidently above the benchmark",IF($C21&lt;$M$15,"WATCH: too few clicks to judge","WATCH: undecided")))))))</f>
        <v/>
      </c>
      <c r="K21" s="24">
        <f>IF(OR($A21="",LEFT(TRIM($A21),5)="Total"),0,1)</f>
        <v/>
      </c>
      <c r="L21" s="3" t="inlineStr">
        <is>
          <t>Enough conversions behind the benchmark?</t>
        </is>
      </c>
      <c r="M21" s="20">
        <f>IF(ISNUMBER($M$11),"you set it yourself",IF($M$18&lt;30,"NO - fewer than 30 conversions in the file; set M11 from your known keywords instead","yes"))</f>
        <v/>
      </c>
      <c r="N21" s="16" t="inlineStr"/>
    </row>
    <row r="22" ht="28" customHeight="1">
      <c r="F22" s="23">
        <f>IF(OR($A22="",LEFT(TRIM($A22),5)="Total"),"",IF(OR(IF($M$4="",FALSE,ISNUMBER(SEARCH($M$4,$A22))),IF($M$5="",FALSE,ISNUMBER(SEARCH($M$5,$A22))),IF($M$6="",FALSE,ISNUMBER(SEARCH($M$6,$A22))),IF($M$7="",FALSE,ISNUMBER(SEARCH($M$7,$A22))),IF($M$8="",FALSE,ISNUMBER(SEARCH($M$8,$A22)))),"match","no match"))</f>
        <v/>
      </c>
      <c r="G22" s="12">
        <f>IF(OR(OR($A22="",LEFT(TRIM($A22),5)="Total"),NOT(ISNUMBER($C22)),$C22=0),"",$D22/$C22)</f>
        <v/>
      </c>
      <c r="H22" s="12">
        <f>IF($G22="","",MAX(0,(($D22/$C22)+$M$13^2/(2*$C22))/(1+$M$13^2/$C22)-$M$13*SQRT(($D22/$C22)*(1-$D22/$C22)/$C22+$M$13^2/(4*$C22^2))/(1+$M$13^2/$C22)))</f>
        <v/>
      </c>
      <c r="I22" s="12">
        <f>IF($G22="","",MIN(1,(($D22/$C22)+$M$13^2/(2*$C22))/(1+$M$13^2/$C22)+$M$13*SQRT(($D22/$C22)*(1-$D22/$C22)/$C22+$M$13^2/(4*$C22^2))/(1+$M$13^2/$C22)))</f>
        <v/>
      </c>
      <c r="J22" s="23">
        <f>IF($A22="","",IF(LEFT(TRIM($A22),5)="Total","ignored: a Total row",IF($F22="no match","BLOCK NOW: nothing to do with what you sell",IF($G22="","WATCH: no clicks yet",IF($I22&lt;$M$14,"BLOCK: had a fair chance, confidently below",IF($H22&gt;$M$14,"KEEP: confidently above the benchmark",IF($C22&lt;$M$15,"WATCH: too few clicks to judge","WATCH: undecided")))))))</f>
        <v/>
      </c>
      <c r="K22" s="24">
        <f>IF(OR($A22="",LEFT(TRIM($A22),5)="Total"),0,1)</f>
        <v/>
      </c>
      <c r="L22" s="3" t="inlineStr">
        <is>
          <t>Any phrases typed?</t>
        </is>
      </c>
      <c r="M22" s="20">
        <f>IF(COUNTA($M$4:$M$8)=0,"NO - gate one would block everything","yes")</f>
        <v/>
      </c>
      <c r="N22" s="16" t="inlineStr"/>
    </row>
    <row r="23" ht="28" customHeight="1">
      <c r="F23" s="23">
        <f>IF(OR($A23="",LEFT(TRIM($A23),5)="Total"),"",IF(OR(IF($M$4="",FALSE,ISNUMBER(SEARCH($M$4,$A23))),IF($M$5="",FALSE,ISNUMBER(SEARCH($M$5,$A23))),IF($M$6="",FALSE,ISNUMBER(SEARCH($M$6,$A23))),IF($M$7="",FALSE,ISNUMBER(SEARCH($M$7,$A23))),IF($M$8="",FALSE,ISNUMBER(SEARCH($M$8,$A23)))),"match","no match"))</f>
        <v/>
      </c>
      <c r="G23" s="12">
        <f>IF(OR(OR($A23="",LEFT(TRIM($A23),5)="Total"),NOT(ISNUMBER($C23)),$C23=0),"",$D23/$C23)</f>
        <v/>
      </c>
      <c r="H23" s="12">
        <f>IF($G23="","",MAX(0,(($D23/$C23)+$M$13^2/(2*$C23))/(1+$M$13^2/$C23)-$M$13*SQRT(($D23/$C23)*(1-$D23/$C23)/$C23+$M$13^2/(4*$C23^2))/(1+$M$13^2/$C23)))</f>
        <v/>
      </c>
      <c r="I23" s="12">
        <f>IF($G23="","",MIN(1,(($D23/$C23)+$M$13^2/(2*$C23))/(1+$M$13^2/$C23)+$M$13*SQRT(($D23/$C23)*(1-$D23/$C23)/$C23+$M$13^2/(4*$C23^2))/(1+$M$13^2/$C23)))</f>
        <v/>
      </c>
      <c r="J23" s="23">
        <f>IF($A23="","",IF(LEFT(TRIM($A23),5)="Total","ignored: a Total row",IF($F23="no match","BLOCK NOW: nothing to do with what you sell",IF($G23="","WATCH: no clicks yet",IF($I23&lt;$M$14,"BLOCK: had a fair chance, confidently below",IF($H23&gt;$M$14,"KEEP: confidently above the benchmark",IF($C23&lt;$M$15,"WATCH: too few clicks to judge","WATCH: undecided")))))))</f>
        <v/>
      </c>
      <c r="K23" s="24">
        <f>IF(OR($A23="",LEFT(TRIM($A23),5)="Total"),0,1)</f>
        <v/>
      </c>
      <c r="L23" s="3" t="inlineStr">
        <is>
          <t>Does every term match?</t>
        </is>
      </c>
      <c r="M23" s="20">
        <f>IF(AND($M$19&gt;5,COUNTIF($F$6:$F$1005,"match")=$M$19),"YES - a phrase is probably a single common word; gate one is doing nothing","no")</f>
        <v/>
      </c>
      <c r="N23" s="16" t="inlineStr"/>
    </row>
    <row r="24" ht="28" customHeight="1">
      <c r="F24" s="23">
        <f>IF(OR($A24="",LEFT(TRIM($A24),5)="Total"),"",IF(OR(IF($M$4="",FALSE,ISNUMBER(SEARCH($M$4,$A24))),IF($M$5="",FALSE,ISNUMBER(SEARCH($M$5,$A24))),IF($M$6="",FALSE,ISNUMBER(SEARCH($M$6,$A24))),IF($M$7="",FALSE,ISNUMBER(SEARCH($M$7,$A24))),IF($M$8="",FALSE,ISNUMBER(SEARCH($M$8,$A24)))),"match","no match"))</f>
        <v/>
      </c>
      <c r="G24" s="12">
        <f>IF(OR(OR($A24="",LEFT(TRIM($A24),5)="Total"),NOT(ISNUMBER($C24)),$C24=0),"",$D24/$C24)</f>
        <v/>
      </c>
      <c r="H24" s="12">
        <f>IF($G24="","",MAX(0,(($D24/$C24)+$M$13^2/(2*$C24))/(1+$M$13^2/$C24)-$M$13*SQRT(($D24/$C24)*(1-$D24/$C24)/$C24+$M$13^2/(4*$C24^2))/(1+$M$13^2/$C24)))</f>
        <v/>
      </c>
      <c r="I24" s="12">
        <f>IF($G24="","",MIN(1,(($D24/$C24)+$M$13^2/(2*$C24))/(1+$M$13^2/$C24)+$M$13*SQRT(($D24/$C24)*(1-$D24/$C24)/$C24+$M$13^2/(4*$C24^2))/(1+$M$13^2/$C24)))</f>
        <v/>
      </c>
      <c r="J24" s="23">
        <f>IF($A24="","",IF(LEFT(TRIM($A24),5)="Total","ignored: a Total row",IF($F24="no match","BLOCK NOW: nothing to do with what you sell",IF($G24="","WATCH: no clicks yet",IF($I24&lt;$M$14,"BLOCK: had a fair chance, confidently below",IF($H24&gt;$M$14,"KEEP: confidently above the benchmark",IF($C24&lt;$M$15,"WATCH: too few clicks to judge","WATCH: undecided")))))))</f>
        <v/>
      </c>
      <c r="K24" s="24">
        <f>IF(OR($A24="",LEFT(TRIM($A24),5)="Total"),0,1)</f>
        <v/>
      </c>
      <c r="L24" s="3" t="inlineStr">
        <is>
          <t>Terms to BLOCK NOW (no match)</t>
        </is>
      </c>
      <c r="M24" s="20">
        <f>COUNTIF($J$6:$J$1005,"BLOCK NOW*")</f>
        <v/>
      </c>
      <c r="N24" s="16" t="inlineStr"/>
    </row>
    <row r="25" ht="28" customHeight="1">
      <c r="F25" s="23">
        <f>IF(OR($A25="",LEFT(TRIM($A25),5)="Total"),"",IF(OR(IF($M$4="",FALSE,ISNUMBER(SEARCH($M$4,$A25))),IF($M$5="",FALSE,ISNUMBER(SEARCH($M$5,$A25))),IF($M$6="",FALSE,ISNUMBER(SEARCH($M$6,$A25))),IF($M$7="",FALSE,ISNUMBER(SEARCH($M$7,$A25))),IF($M$8="",FALSE,ISNUMBER(SEARCH($M$8,$A25)))),"match","no match"))</f>
        <v/>
      </c>
      <c r="G25" s="12">
        <f>IF(OR(OR($A25="",LEFT(TRIM($A25),5)="Total"),NOT(ISNUMBER($C25)),$C25=0),"",$D25/$C25)</f>
        <v/>
      </c>
      <c r="H25" s="12">
        <f>IF($G25="","",MAX(0,(($D25/$C25)+$M$13^2/(2*$C25))/(1+$M$13^2/$C25)-$M$13*SQRT(($D25/$C25)*(1-$D25/$C25)/$C25+$M$13^2/(4*$C25^2))/(1+$M$13^2/$C25)))</f>
        <v/>
      </c>
      <c r="I25" s="12">
        <f>IF($G25="","",MIN(1,(($D25/$C25)+$M$13^2/(2*$C25))/(1+$M$13^2/$C25)+$M$13*SQRT(($D25/$C25)*(1-$D25/$C25)/$C25+$M$13^2/(4*$C25^2))/(1+$M$13^2/$C25)))</f>
        <v/>
      </c>
      <c r="J25" s="23">
        <f>IF($A25="","",IF(LEFT(TRIM($A25),5)="Total","ignored: a Total row",IF($F25="no match","BLOCK NOW: nothing to do with what you sell",IF($G25="","WATCH: no clicks yet",IF($I25&lt;$M$14,"BLOCK: had a fair chance, confidently below",IF($H25&gt;$M$14,"KEEP: confidently above the benchmark",IF($C25&lt;$M$15,"WATCH: too few clicks to judge","WATCH: undecided")))))))</f>
        <v/>
      </c>
      <c r="K25" s="24">
        <f>IF(OR($A25="",LEFT(TRIM($A25),5)="Total"),0,1)</f>
        <v/>
      </c>
      <c r="L25" s="3" t="inlineStr">
        <is>
          <t>Terms to BLOCK (had a fair chance)</t>
        </is>
      </c>
      <c r="M25" s="20">
        <f>COUNTIF($J$6:$J$1005,"BLOCK:*")</f>
        <v/>
      </c>
      <c r="N25" s="16" t="inlineStr"/>
    </row>
    <row r="26" ht="28" customHeight="1">
      <c r="F26" s="23">
        <f>IF(OR($A26="",LEFT(TRIM($A26),5)="Total"),"",IF(OR(IF($M$4="",FALSE,ISNUMBER(SEARCH($M$4,$A26))),IF($M$5="",FALSE,ISNUMBER(SEARCH($M$5,$A26))),IF($M$6="",FALSE,ISNUMBER(SEARCH($M$6,$A26))),IF($M$7="",FALSE,ISNUMBER(SEARCH($M$7,$A26))),IF($M$8="",FALSE,ISNUMBER(SEARCH($M$8,$A26)))),"match","no match"))</f>
        <v/>
      </c>
      <c r="G26" s="12">
        <f>IF(OR(OR($A26="",LEFT(TRIM($A26),5)="Total"),NOT(ISNUMBER($C26)),$C26=0),"",$D26/$C26)</f>
        <v/>
      </c>
      <c r="H26" s="12">
        <f>IF($G26="","",MAX(0,(($D26/$C26)+$M$13^2/(2*$C26))/(1+$M$13^2/$C26)-$M$13*SQRT(($D26/$C26)*(1-$D26/$C26)/$C26+$M$13^2/(4*$C26^2))/(1+$M$13^2/$C26)))</f>
        <v/>
      </c>
      <c r="I26" s="12">
        <f>IF($G26="","",MIN(1,(($D26/$C26)+$M$13^2/(2*$C26))/(1+$M$13^2/$C26)+$M$13*SQRT(($D26/$C26)*(1-$D26/$C26)/$C26+$M$13^2/(4*$C26^2))/(1+$M$13^2/$C26)))</f>
        <v/>
      </c>
      <c r="J26" s="23">
        <f>IF($A26="","",IF(LEFT(TRIM($A26),5)="Total","ignored: a Total row",IF($F26="no match","BLOCK NOW: nothing to do with what you sell",IF($G26="","WATCH: no clicks yet",IF($I26&lt;$M$14,"BLOCK: had a fair chance, confidently below",IF($H26&gt;$M$14,"KEEP: confidently above the benchmark",IF($C26&lt;$M$15,"WATCH: too few clicks to judge","WATCH: undecided")))))))</f>
        <v/>
      </c>
      <c r="K26" s="24">
        <f>IF(OR($A26="",LEFT(TRIM($A26),5)="Total"),0,1)</f>
        <v/>
      </c>
      <c r="L26" s="3" t="inlineStr">
        <is>
          <t>Terms proven</t>
        </is>
      </c>
      <c r="M26" s="20">
        <f>COUNTIF($J$6:$J$1005,"KEEP*")</f>
        <v/>
      </c>
      <c r="N26" s="16" t="inlineStr"/>
    </row>
    <row r="27" ht="28" customHeight="1">
      <c r="F27" s="23">
        <f>IF(OR($A27="",LEFT(TRIM($A27),5)="Total"),"",IF(OR(IF($M$4="",FALSE,ISNUMBER(SEARCH($M$4,$A27))),IF($M$5="",FALSE,ISNUMBER(SEARCH($M$5,$A27))),IF($M$6="",FALSE,ISNUMBER(SEARCH($M$6,$A27))),IF($M$7="",FALSE,ISNUMBER(SEARCH($M$7,$A27))),IF($M$8="",FALSE,ISNUMBER(SEARCH($M$8,$A27)))),"match","no match"))</f>
        <v/>
      </c>
      <c r="G27" s="12">
        <f>IF(OR(OR($A27="",LEFT(TRIM($A27),5)="Total"),NOT(ISNUMBER($C27)),$C27=0),"",$D27/$C27)</f>
        <v/>
      </c>
      <c r="H27" s="12">
        <f>IF($G27="","",MAX(0,(($D27/$C27)+$M$13^2/(2*$C27))/(1+$M$13^2/$C27)-$M$13*SQRT(($D27/$C27)*(1-$D27/$C27)/$C27+$M$13^2/(4*$C27^2))/(1+$M$13^2/$C27)))</f>
        <v/>
      </c>
      <c r="I27" s="12">
        <f>IF($G27="","",MIN(1,(($D27/$C27)+$M$13^2/(2*$C27))/(1+$M$13^2/$C27)+$M$13*SQRT(($D27/$C27)*(1-$D27/$C27)/$C27+$M$13^2/(4*$C27^2))/(1+$M$13^2/$C27)))</f>
        <v/>
      </c>
      <c r="J27" s="23">
        <f>IF($A27="","",IF(LEFT(TRIM($A27),5)="Total","ignored: a Total row",IF($F27="no match","BLOCK NOW: nothing to do with what you sell",IF($G27="","WATCH: no clicks yet",IF($I27&lt;$M$14,"BLOCK: had a fair chance, confidently below",IF($H27&gt;$M$14,"KEEP: confidently above the benchmark",IF($C27&lt;$M$15,"WATCH: too few clicks to judge","WATCH: undecided")))))))</f>
        <v/>
      </c>
      <c r="K27" s="24">
        <f>IF(OR($A27="",LEFT(TRIM($A27),5)="Total"),0,1)</f>
        <v/>
      </c>
      <c r="L27" s="3" t="inlineStr">
        <is>
          <t>Terms to keep watching</t>
        </is>
      </c>
      <c r="M27" s="20">
        <f>COUNTIF($J$6:$J$1005,"WATCH*")</f>
        <v/>
      </c>
      <c r="N27" s="16" t="inlineStr"/>
    </row>
    <row r="28">
      <c r="F28" s="23">
        <f>IF(OR($A28="",LEFT(TRIM($A28),5)="Total"),"",IF(OR(IF($M$4="",FALSE,ISNUMBER(SEARCH($M$4,$A28))),IF($M$5="",FALSE,ISNUMBER(SEARCH($M$5,$A28))),IF($M$6="",FALSE,ISNUMBER(SEARCH($M$6,$A28))),IF($M$7="",FALSE,ISNUMBER(SEARCH($M$7,$A28))),IF($M$8="",FALSE,ISNUMBER(SEARCH($M$8,$A28)))),"match","no match"))</f>
        <v/>
      </c>
      <c r="G28" s="12">
        <f>IF(OR(OR($A28="",LEFT(TRIM($A28),5)="Total"),NOT(ISNUMBER($C28)),$C28=0),"",$D28/$C28)</f>
        <v/>
      </c>
      <c r="H28" s="12">
        <f>IF($G28="","",MAX(0,(($D28/$C28)+$M$13^2/(2*$C28))/(1+$M$13^2/$C28)-$M$13*SQRT(($D28/$C28)*(1-$D28/$C28)/$C28+$M$13^2/(4*$C28^2))/(1+$M$13^2/$C28)))</f>
        <v/>
      </c>
      <c r="I28" s="12">
        <f>IF($G28="","",MIN(1,(($D28/$C28)+$M$13^2/(2*$C28))/(1+$M$13^2/$C28)+$M$13*SQRT(($D28/$C28)*(1-$D28/$C28)/$C28+$M$13^2/(4*$C28^2))/(1+$M$13^2/$C28)))</f>
        <v/>
      </c>
      <c r="J28" s="23">
        <f>IF($A28="","",IF(LEFT(TRIM($A28),5)="Total","ignored: a Total row",IF($F28="no match","BLOCK NOW: nothing to do with what you sell",IF($G28="","WATCH: no clicks yet",IF($I28&lt;$M$14,"BLOCK: had a fair chance, confidently below",IF($H28&gt;$M$14,"KEEP: confidently above the benchmark",IF($C28&lt;$M$15,"WATCH: too few clicks to judge","WATCH: undecided")))))))</f>
        <v/>
      </c>
      <c r="K28" s="24">
        <f>IF(OR($A28="",LEFT(TRIM($A28),5)="Total"),0,1)</f>
        <v/>
      </c>
      <c r="L28" s="3" t="inlineStr">
        <is>
          <t>Rows whose numbers are text</t>
        </is>
      </c>
      <c r="M28" s="20">
        <f>SUMPRODUCT(($A$6:$A$1005&lt;&gt;"")*((ISTEXT($C$6:$C$1005)+ISTEXT($D$6:$D$1005))&gt;0))</f>
        <v/>
      </c>
      <c r="N28" s="16" t="inlineStr">
        <is>
          <t>Numbers pasted as text ("1,234", "EUR 3.40") are not counted; paste plain numbers.</t>
        </is>
      </c>
    </row>
    <row r="29">
      <c r="F29" s="23">
        <f>IF(OR($A29="",LEFT(TRIM($A29),5)="Total"),"",IF(OR(IF($M$4="",FALSE,ISNUMBER(SEARCH($M$4,$A29))),IF($M$5="",FALSE,ISNUMBER(SEARCH($M$5,$A29))),IF($M$6="",FALSE,ISNUMBER(SEARCH($M$6,$A29))),IF($M$7="",FALSE,ISNUMBER(SEARCH($M$7,$A29))),IF($M$8="",FALSE,ISNUMBER(SEARCH($M$8,$A29)))),"match","no match"))</f>
        <v/>
      </c>
      <c r="G29" s="12">
        <f>IF(OR(OR($A29="",LEFT(TRIM($A29),5)="Total"),NOT(ISNUMBER($C29)),$C29=0),"",$D29/$C29)</f>
        <v/>
      </c>
      <c r="H29" s="12">
        <f>IF($G29="","",MAX(0,(($D29/$C29)+$M$13^2/(2*$C29))/(1+$M$13^2/$C29)-$M$13*SQRT(($D29/$C29)*(1-$D29/$C29)/$C29+$M$13^2/(4*$C29^2))/(1+$M$13^2/$C29)))</f>
        <v/>
      </c>
      <c r="I29" s="12">
        <f>IF($G29="","",MIN(1,(($D29/$C29)+$M$13^2/(2*$C29))/(1+$M$13^2/$C29)+$M$13*SQRT(($D29/$C29)*(1-$D29/$C29)/$C29+$M$13^2/(4*$C29^2))/(1+$M$13^2/$C29)))</f>
        <v/>
      </c>
      <c r="J29" s="23">
        <f>IF($A29="","",IF(LEFT(TRIM($A29),5)="Total","ignored: a Total row",IF($F29="no match","BLOCK NOW: nothing to do with what you sell",IF($G29="","WATCH: no clicks yet",IF($I29&lt;$M$14,"BLOCK: had a fair chance, confidently below",IF($H29&gt;$M$14,"KEEP: confidently above the benchmark",IF($C29&lt;$M$15,"WATCH: too few clicks to judge","WATCH: undecided")))))))</f>
        <v/>
      </c>
      <c r="K29" s="24">
        <f>IF(OR($A29="",LEFT(TRIM($A29),5)="Total"),0,1)</f>
        <v/>
      </c>
      <c r="L29" s="3" t="inlineStr">
        <is>
          <t>Rows with more conversions than clicks</t>
        </is>
      </c>
      <c r="M29" s="20">
        <f>SUMPRODUCT(ISNUMBER($C$6:$C$1005)*ISNUMBER($D$6:$D$1005)*($D$6:$D$1005&gt;$C$6:$C$1005))</f>
        <v/>
      </c>
      <c r="N29" s="16" t="inlineStr">
        <is>
          <t>A conversion counted more than once per click: export a conversion counted once per click.</t>
        </is>
      </c>
    </row>
    <row r="30">
      <c r="F30" s="23">
        <f>IF(OR($A30="",LEFT(TRIM($A30),5)="Total"),"",IF(OR(IF($M$4="",FALSE,ISNUMBER(SEARCH($M$4,$A30))),IF($M$5="",FALSE,ISNUMBER(SEARCH($M$5,$A30))),IF($M$6="",FALSE,ISNUMBER(SEARCH($M$6,$A30))),IF($M$7="",FALSE,ISNUMBER(SEARCH($M$7,$A30))),IF($M$8="",FALSE,ISNUMBER(SEARCH($M$8,$A30)))),"match","no match"))</f>
        <v/>
      </c>
      <c r="G30" s="12">
        <f>IF(OR(OR($A30="",LEFT(TRIM($A30),5)="Total"),NOT(ISNUMBER($C30)),$C30=0),"",$D30/$C30)</f>
        <v/>
      </c>
      <c r="H30" s="12">
        <f>IF($G30="","",MAX(0,(($D30/$C30)+$M$13^2/(2*$C30))/(1+$M$13^2/$C30)-$M$13*SQRT(($D30/$C30)*(1-$D30/$C30)/$C30+$M$13^2/(4*$C30^2))/(1+$M$13^2/$C30)))</f>
        <v/>
      </c>
      <c r="I30" s="12">
        <f>IF($G30="","",MIN(1,(($D30/$C30)+$M$13^2/(2*$C30))/(1+$M$13^2/$C30)+$M$13*SQRT(($D30/$C30)*(1-$D30/$C30)/$C30+$M$13^2/(4*$C30^2))/(1+$M$13^2/$C30)))</f>
        <v/>
      </c>
      <c r="J30" s="23">
        <f>IF($A30="","",IF(LEFT(TRIM($A30),5)="Total","ignored: a Total row",IF($F30="no match","BLOCK NOW: nothing to do with what you sell",IF($G30="","WATCH: no clicks yet",IF($I30&lt;$M$14,"BLOCK: had a fair chance, confidently below",IF($H30&gt;$M$14,"KEEP: confidently above the benchmark",IF($C30&lt;$M$15,"WATCH: too few clicks to judge","WATCH: undecided")))))))</f>
        <v/>
      </c>
      <c r="K30" s="24">
        <f>IF(OR($A30="",LEFT(TRIM($A30),5)="Total"),0,1)</f>
        <v/>
      </c>
      <c r="L30" s="3" t="inlineStr">
        <is>
          <t>Terms that appear more than once</t>
        </is>
      </c>
      <c r="M30" s="20">
        <f>$M$19-SUMPRODUCT($K$6:$K$1005/COUNTIF($A$6:$A$1005,$A$6:$A$1005&amp;""))</f>
        <v/>
      </c>
      <c r="N30" s="16" t="inlineStr">
        <is>
          <t>Total each term first, or its clicks are judged in pieces.</t>
        </is>
      </c>
    </row>
    <row r="31">
      <c r="F31" s="23">
        <f>IF(OR($A31="",LEFT(TRIM($A31),5)="Total"),"",IF(OR(IF($M$4="",FALSE,ISNUMBER(SEARCH($M$4,$A31))),IF($M$5="",FALSE,ISNUMBER(SEARCH($M$5,$A31))),IF($M$6="",FALSE,ISNUMBER(SEARCH($M$6,$A31))),IF($M$7="",FALSE,ISNUMBER(SEARCH($M$7,$A31))),IF($M$8="",FALSE,ISNUMBER(SEARCH($M$8,$A31)))),"match","no match"))</f>
        <v/>
      </c>
      <c r="G31" s="12">
        <f>IF(OR(OR($A31="",LEFT(TRIM($A31),5)="Total"),NOT(ISNUMBER($C31)),$C31=0),"",$D31/$C31)</f>
        <v/>
      </c>
      <c r="H31" s="12">
        <f>IF($G31="","",MAX(0,(($D31/$C31)+$M$13^2/(2*$C31))/(1+$M$13^2/$C31)-$M$13*SQRT(($D31/$C31)*(1-$D31/$C31)/$C31+$M$13^2/(4*$C31^2))/(1+$M$13^2/$C31)))</f>
        <v/>
      </c>
      <c r="I31" s="12">
        <f>IF($G31="","",MIN(1,(($D31/$C31)+$M$13^2/(2*$C31))/(1+$M$13^2/$C31)+$M$13*SQRT(($D31/$C31)*(1-$D31/$C31)/$C31+$M$13^2/(4*$C31^2))/(1+$M$13^2/$C31)))</f>
        <v/>
      </c>
      <c r="J31" s="23">
        <f>IF($A31="","",IF(LEFT(TRIM($A31),5)="Total","ignored: a Total row",IF($F31="no match","BLOCK NOW: nothing to do with what you sell",IF($G31="","WATCH: no clicks yet",IF($I31&lt;$M$14,"BLOCK: had a fair chance, confidently below",IF($H31&gt;$M$14,"KEEP: confidently above the benchmark",IF($C31&lt;$M$15,"WATCH: too few clicks to judge","WATCH: undecided")))))))</f>
        <v/>
      </c>
      <c r="K31" s="24">
        <f>IF(OR($A31="",LEFT(TRIM($A31),5)="Total"),0,1)</f>
        <v/>
      </c>
    </row>
    <row r="32">
      <c r="F32" s="23">
        <f>IF(OR($A32="",LEFT(TRIM($A32),5)="Total"),"",IF(OR(IF($M$4="",FALSE,ISNUMBER(SEARCH($M$4,$A32))),IF($M$5="",FALSE,ISNUMBER(SEARCH($M$5,$A32))),IF($M$6="",FALSE,ISNUMBER(SEARCH($M$6,$A32))),IF($M$7="",FALSE,ISNUMBER(SEARCH($M$7,$A32))),IF($M$8="",FALSE,ISNUMBER(SEARCH($M$8,$A32)))),"match","no match"))</f>
        <v/>
      </c>
      <c r="G32" s="12">
        <f>IF(OR(OR($A32="",LEFT(TRIM($A32),5)="Total"),NOT(ISNUMBER($C32)),$C32=0),"",$D32/$C32)</f>
        <v/>
      </c>
      <c r="H32" s="12">
        <f>IF($G32="","",MAX(0,(($D32/$C32)+$M$13^2/(2*$C32))/(1+$M$13^2/$C32)-$M$13*SQRT(($D32/$C32)*(1-$D32/$C32)/$C32+$M$13^2/(4*$C32^2))/(1+$M$13^2/$C32)))</f>
        <v/>
      </c>
      <c r="I32" s="12">
        <f>IF($G32="","",MIN(1,(($D32/$C32)+$M$13^2/(2*$C32))/(1+$M$13^2/$C32)+$M$13*SQRT(($D32/$C32)*(1-$D32/$C32)/$C32+$M$13^2/(4*$C32^2))/(1+$M$13^2/$C32)))</f>
        <v/>
      </c>
      <c r="J32" s="23">
        <f>IF($A32="","",IF(LEFT(TRIM($A32),5)="Total","ignored: a Total row",IF($F32="no match","BLOCK NOW: nothing to do with what you sell",IF($G32="","WATCH: no clicks yet",IF($I32&lt;$M$14,"BLOCK: had a fair chance, confidently below",IF($H32&gt;$M$14,"KEEP: confidently above the benchmark",IF($C32&lt;$M$15,"WATCH: too few clicks to judge","WATCH: undecided")))))))</f>
        <v/>
      </c>
      <c r="K32" s="24">
        <f>IF(OR($A32="",LEFT(TRIM($A32),5)="Total"),0,1)</f>
        <v/>
      </c>
    </row>
    <row r="33">
      <c r="F33" s="23">
        <f>IF(OR($A33="",LEFT(TRIM($A33),5)="Total"),"",IF(OR(IF($M$4="",FALSE,ISNUMBER(SEARCH($M$4,$A33))),IF($M$5="",FALSE,ISNUMBER(SEARCH($M$5,$A33))),IF($M$6="",FALSE,ISNUMBER(SEARCH($M$6,$A33))),IF($M$7="",FALSE,ISNUMBER(SEARCH($M$7,$A33))),IF($M$8="",FALSE,ISNUMBER(SEARCH($M$8,$A33)))),"match","no match"))</f>
        <v/>
      </c>
      <c r="G33" s="12">
        <f>IF(OR(OR($A33="",LEFT(TRIM($A33),5)="Total"),NOT(ISNUMBER($C33)),$C33=0),"",$D33/$C33)</f>
        <v/>
      </c>
      <c r="H33" s="12">
        <f>IF($G33="","",MAX(0,(($D33/$C33)+$M$13^2/(2*$C33))/(1+$M$13^2/$C33)-$M$13*SQRT(($D33/$C33)*(1-$D33/$C33)/$C33+$M$13^2/(4*$C33^2))/(1+$M$13^2/$C33)))</f>
        <v/>
      </c>
      <c r="I33" s="12">
        <f>IF($G33="","",MIN(1,(($D33/$C33)+$M$13^2/(2*$C33))/(1+$M$13^2/$C33)+$M$13*SQRT(($D33/$C33)*(1-$D33/$C33)/$C33+$M$13^2/(4*$C33^2))/(1+$M$13^2/$C33)))</f>
        <v/>
      </c>
      <c r="J33" s="23">
        <f>IF($A33="","",IF(LEFT(TRIM($A33),5)="Total","ignored: a Total row",IF($F33="no match","BLOCK NOW: nothing to do with what you sell",IF($G33="","WATCH: no clicks yet",IF($I33&lt;$M$14,"BLOCK: had a fair chance, confidently below",IF($H33&gt;$M$14,"KEEP: confidently above the benchmark",IF($C33&lt;$M$15,"WATCH: too few clicks to judge","WATCH: undecided")))))))</f>
        <v/>
      </c>
      <c r="K33" s="24">
        <f>IF(OR($A33="",LEFT(TRIM($A33),5)="Total"),0,1)</f>
        <v/>
      </c>
    </row>
    <row r="34">
      <c r="F34" s="23">
        <f>IF(OR($A34="",LEFT(TRIM($A34),5)="Total"),"",IF(OR(IF($M$4="",FALSE,ISNUMBER(SEARCH($M$4,$A34))),IF($M$5="",FALSE,ISNUMBER(SEARCH($M$5,$A34))),IF($M$6="",FALSE,ISNUMBER(SEARCH($M$6,$A34))),IF($M$7="",FALSE,ISNUMBER(SEARCH($M$7,$A34))),IF($M$8="",FALSE,ISNUMBER(SEARCH($M$8,$A34)))),"match","no match"))</f>
        <v/>
      </c>
      <c r="G34" s="12">
        <f>IF(OR(OR($A34="",LEFT(TRIM($A34),5)="Total"),NOT(ISNUMBER($C34)),$C34=0),"",$D34/$C34)</f>
        <v/>
      </c>
      <c r="H34" s="12">
        <f>IF($G34="","",MAX(0,(($D34/$C34)+$M$13^2/(2*$C34))/(1+$M$13^2/$C34)-$M$13*SQRT(($D34/$C34)*(1-$D34/$C34)/$C34+$M$13^2/(4*$C34^2))/(1+$M$13^2/$C34)))</f>
        <v/>
      </c>
      <c r="I34" s="12">
        <f>IF($G34="","",MIN(1,(($D34/$C34)+$M$13^2/(2*$C34))/(1+$M$13^2/$C34)+$M$13*SQRT(($D34/$C34)*(1-$D34/$C34)/$C34+$M$13^2/(4*$C34^2))/(1+$M$13^2/$C34)))</f>
        <v/>
      </c>
      <c r="J34" s="23">
        <f>IF($A34="","",IF(LEFT(TRIM($A34),5)="Total","ignored: a Total row",IF($F34="no match","BLOCK NOW: nothing to do with what you sell",IF($G34="","WATCH: no clicks yet",IF($I34&lt;$M$14,"BLOCK: had a fair chance, confidently below",IF($H34&gt;$M$14,"KEEP: confidently above the benchmark",IF($C34&lt;$M$15,"WATCH: too few clicks to judge","WATCH: undecided")))))))</f>
        <v/>
      </c>
      <c r="K34" s="24">
        <f>IF(OR($A34="",LEFT(TRIM($A34),5)="Total"),0,1)</f>
        <v/>
      </c>
    </row>
    <row r="35">
      <c r="F35" s="23">
        <f>IF(OR($A35="",LEFT(TRIM($A35),5)="Total"),"",IF(OR(IF($M$4="",FALSE,ISNUMBER(SEARCH($M$4,$A35))),IF($M$5="",FALSE,ISNUMBER(SEARCH($M$5,$A35))),IF($M$6="",FALSE,ISNUMBER(SEARCH($M$6,$A35))),IF($M$7="",FALSE,ISNUMBER(SEARCH($M$7,$A35))),IF($M$8="",FALSE,ISNUMBER(SEARCH($M$8,$A35)))),"match","no match"))</f>
        <v/>
      </c>
      <c r="G35" s="12">
        <f>IF(OR(OR($A35="",LEFT(TRIM($A35),5)="Total"),NOT(ISNUMBER($C35)),$C35=0),"",$D35/$C35)</f>
        <v/>
      </c>
      <c r="H35" s="12">
        <f>IF($G35="","",MAX(0,(($D35/$C35)+$M$13^2/(2*$C35))/(1+$M$13^2/$C35)-$M$13*SQRT(($D35/$C35)*(1-$D35/$C35)/$C35+$M$13^2/(4*$C35^2))/(1+$M$13^2/$C35)))</f>
        <v/>
      </c>
      <c r="I35" s="12">
        <f>IF($G35="","",MIN(1,(($D35/$C35)+$M$13^2/(2*$C35))/(1+$M$13^2/$C35)+$M$13*SQRT(($D35/$C35)*(1-$D35/$C35)/$C35+$M$13^2/(4*$C35^2))/(1+$M$13^2/$C35)))</f>
        <v/>
      </c>
      <c r="J35" s="23">
        <f>IF($A35="","",IF(LEFT(TRIM($A35),5)="Total","ignored: a Total row",IF($F35="no match","BLOCK NOW: nothing to do with what you sell",IF($G35="","WATCH: no clicks yet",IF($I35&lt;$M$14,"BLOCK: had a fair chance, confidently below",IF($H35&gt;$M$14,"KEEP: confidently above the benchmark",IF($C35&lt;$M$15,"WATCH: too few clicks to judge","WATCH: undecided")))))))</f>
        <v/>
      </c>
      <c r="K35" s="24">
        <f>IF(OR($A35="",LEFT(TRIM($A35),5)="Total"),0,1)</f>
        <v/>
      </c>
    </row>
    <row r="36">
      <c r="F36" s="23">
        <f>IF(OR($A36="",LEFT(TRIM($A36),5)="Total"),"",IF(OR(IF($M$4="",FALSE,ISNUMBER(SEARCH($M$4,$A36))),IF($M$5="",FALSE,ISNUMBER(SEARCH($M$5,$A36))),IF($M$6="",FALSE,ISNUMBER(SEARCH($M$6,$A36))),IF($M$7="",FALSE,ISNUMBER(SEARCH($M$7,$A36))),IF($M$8="",FALSE,ISNUMBER(SEARCH($M$8,$A36)))),"match","no match"))</f>
        <v/>
      </c>
      <c r="G36" s="12">
        <f>IF(OR(OR($A36="",LEFT(TRIM($A36),5)="Total"),NOT(ISNUMBER($C36)),$C36=0),"",$D36/$C36)</f>
        <v/>
      </c>
      <c r="H36" s="12">
        <f>IF($G36="","",MAX(0,(($D36/$C36)+$M$13^2/(2*$C36))/(1+$M$13^2/$C36)-$M$13*SQRT(($D36/$C36)*(1-$D36/$C36)/$C36+$M$13^2/(4*$C36^2))/(1+$M$13^2/$C36)))</f>
        <v/>
      </c>
      <c r="I36" s="12">
        <f>IF($G36="","",MIN(1,(($D36/$C36)+$M$13^2/(2*$C36))/(1+$M$13^2/$C36)+$M$13*SQRT(($D36/$C36)*(1-$D36/$C36)/$C36+$M$13^2/(4*$C36^2))/(1+$M$13^2/$C36)))</f>
        <v/>
      </c>
      <c r="J36" s="23">
        <f>IF($A36="","",IF(LEFT(TRIM($A36),5)="Total","ignored: a Total row",IF($F36="no match","BLOCK NOW: nothing to do with what you sell",IF($G36="","WATCH: no clicks yet",IF($I36&lt;$M$14,"BLOCK: had a fair chance, confidently below",IF($H36&gt;$M$14,"KEEP: confidently above the benchmark",IF($C36&lt;$M$15,"WATCH: too few clicks to judge","WATCH: undecided")))))))</f>
        <v/>
      </c>
      <c r="K36" s="24">
        <f>IF(OR($A36="",LEFT(TRIM($A36),5)="Total"),0,1)</f>
        <v/>
      </c>
    </row>
    <row r="37">
      <c r="F37" s="23">
        <f>IF(OR($A37="",LEFT(TRIM($A37),5)="Total"),"",IF(OR(IF($M$4="",FALSE,ISNUMBER(SEARCH($M$4,$A37))),IF($M$5="",FALSE,ISNUMBER(SEARCH($M$5,$A37))),IF($M$6="",FALSE,ISNUMBER(SEARCH($M$6,$A37))),IF($M$7="",FALSE,ISNUMBER(SEARCH($M$7,$A37))),IF($M$8="",FALSE,ISNUMBER(SEARCH($M$8,$A37)))),"match","no match"))</f>
        <v/>
      </c>
      <c r="G37" s="12">
        <f>IF(OR(OR($A37="",LEFT(TRIM($A37),5)="Total"),NOT(ISNUMBER($C37)),$C37=0),"",$D37/$C37)</f>
        <v/>
      </c>
      <c r="H37" s="12">
        <f>IF($G37="","",MAX(0,(($D37/$C37)+$M$13^2/(2*$C37))/(1+$M$13^2/$C37)-$M$13*SQRT(($D37/$C37)*(1-$D37/$C37)/$C37+$M$13^2/(4*$C37^2))/(1+$M$13^2/$C37)))</f>
        <v/>
      </c>
      <c r="I37" s="12">
        <f>IF($G37="","",MIN(1,(($D37/$C37)+$M$13^2/(2*$C37))/(1+$M$13^2/$C37)+$M$13*SQRT(($D37/$C37)*(1-$D37/$C37)/$C37+$M$13^2/(4*$C37^2))/(1+$M$13^2/$C37)))</f>
        <v/>
      </c>
      <c r="J37" s="23">
        <f>IF($A37="","",IF(LEFT(TRIM($A37),5)="Total","ignored: a Total row",IF($F37="no match","BLOCK NOW: nothing to do with what you sell",IF($G37="","WATCH: no clicks yet",IF($I37&lt;$M$14,"BLOCK: had a fair chance, confidently below",IF($H37&gt;$M$14,"KEEP: confidently above the benchmark",IF($C37&lt;$M$15,"WATCH: too few clicks to judge","WATCH: undecided")))))))</f>
        <v/>
      </c>
      <c r="K37" s="24">
        <f>IF(OR($A37="",LEFT(TRIM($A37),5)="Total"),0,1)</f>
        <v/>
      </c>
    </row>
    <row r="38">
      <c r="F38" s="23">
        <f>IF(OR($A38="",LEFT(TRIM($A38),5)="Total"),"",IF(OR(IF($M$4="",FALSE,ISNUMBER(SEARCH($M$4,$A38))),IF($M$5="",FALSE,ISNUMBER(SEARCH($M$5,$A38))),IF($M$6="",FALSE,ISNUMBER(SEARCH($M$6,$A38))),IF($M$7="",FALSE,ISNUMBER(SEARCH($M$7,$A38))),IF($M$8="",FALSE,ISNUMBER(SEARCH($M$8,$A38)))),"match","no match"))</f>
        <v/>
      </c>
      <c r="G38" s="12">
        <f>IF(OR(OR($A38="",LEFT(TRIM($A38),5)="Total"),NOT(ISNUMBER($C38)),$C38=0),"",$D38/$C38)</f>
        <v/>
      </c>
      <c r="H38" s="12">
        <f>IF($G38="","",MAX(0,(($D38/$C38)+$M$13^2/(2*$C38))/(1+$M$13^2/$C38)-$M$13*SQRT(($D38/$C38)*(1-$D38/$C38)/$C38+$M$13^2/(4*$C38^2))/(1+$M$13^2/$C38)))</f>
        <v/>
      </c>
      <c r="I38" s="12">
        <f>IF($G38="","",MIN(1,(($D38/$C38)+$M$13^2/(2*$C38))/(1+$M$13^2/$C38)+$M$13*SQRT(($D38/$C38)*(1-$D38/$C38)/$C38+$M$13^2/(4*$C38^2))/(1+$M$13^2/$C38)))</f>
        <v/>
      </c>
      <c r="J38" s="23">
        <f>IF($A38="","",IF(LEFT(TRIM($A38),5)="Total","ignored: a Total row",IF($F38="no match","BLOCK NOW: nothing to do with what you sell",IF($G38="","WATCH: no clicks yet",IF($I38&lt;$M$14,"BLOCK: had a fair chance, confidently below",IF($H38&gt;$M$14,"KEEP: confidently above the benchmark",IF($C38&lt;$M$15,"WATCH: too few clicks to judge","WATCH: undecided")))))))</f>
        <v/>
      </c>
      <c r="K38" s="24">
        <f>IF(OR($A38="",LEFT(TRIM($A38),5)="Total"),0,1)</f>
        <v/>
      </c>
    </row>
    <row r="39">
      <c r="F39" s="23">
        <f>IF(OR($A39="",LEFT(TRIM($A39),5)="Total"),"",IF(OR(IF($M$4="",FALSE,ISNUMBER(SEARCH($M$4,$A39))),IF($M$5="",FALSE,ISNUMBER(SEARCH($M$5,$A39))),IF($M$6="",FALSE,ISNUMBER(SEARCH($M$6,$A39))),IF($M$7="",FALSE,ISNUMBER(SEARCH($M$7,$A39))),IF($M$8="",FALSE,ISNUMBER(SEARCH($M$8,$A39)))),"match","no match"))</f>
        <v/>
      </c>
      <c r="G39" s="12">
        <f>IF(OR(OR($A39="",LEFT(TRIM($A39),5)="Total"),NOT(ISNUMBER($C39)),$C39=0),"",$D39/$C39)</f>
        <v/>
      </c>
      <c r="H39" s="12">
        <f>IF($G39="","",MAX(0,(($D39/$C39)+$M$13^2/(2*$C39))/(1+$M$13^2/$C39)-$M$13*SQRT(($D39/$C39)*(1-$D39/$C39)/$C39+$M$13^2/(4*$C39^2))/(1+$M$13^2/$C39)))</f>
        <v/>
      </c>
      <c r="I39" s="12">
        <f>IF($G39="","",MIN(1,(($D39/$C39)+$M$13^2/(2*$C39))/(1+$M$13^2/$C39)+$M$13*SQRT(($D39/$C39)*(1-$D39/$C39)/$C39+$M$13^2/(4*$C39^2))/(1+$M$13^2/$C39)))</f>
        <v/>
      </c>
      <c r="J39" s="23">
        <f>IF($A39="","",IF(LEFT(TRIM($A39),5)="Total","ignored: a Total row",IF($F39="no match","BLOCK NOW: nothing to do with what you sell",IF($G39="","WATCH: no clicks yet",IF($I39&lt;$M$14,"BLOCK: had a fair chance, confidently below",IF($H39&gt;$M$14,"KEEP: confidently above the benchmark",IF($C39&lt;$M$15,"WATCH: too few clicks to judge","WATCH: undecided")))))))</f>
        <v/>
      </c>
      <c r="K39" s="24">
        <f>IF(OR($A39="",LEFT(TRIM($A39),5)="Total"),0,1)</f>
        <v/>
      </c>
    </row>
    <row r="40">
      <c r="F40" s="23">
        <f>IF(OR($A40="",LEFT(TRIM($A40),5)="Total"),"",IF(OR(IF($M$4="",FALSE,ISNUMBER(SEARCH($M$4,$A40))),IF($M$5="",FALSE,ISNUMBER(SEARCH($M$5,$A40))),IF($M$6="",FALSE,ISNUMBER(SEARCH($M$6,$A40))),IF($M$7="",FALSE,ISNUMBER(SEARCH($M$7,$A40))),IF($M$8="",FALSE,ISNUMBER(SEARCH($M$8,$A40)))),"match","no match"))</f>
        <v/>
      </c>
      <c r="G40" s="12">
        <f>IF(OR(OR($A40="",LEFT(TRIM($A40),5)="Total"),NOT(ISNUMBER($C40)),$C40=0),"",$D40/$C40)</f>
        <v/>
      </c>
      <c r="H40" s="12">
        <f>IF($G40="","",MAX(0,(($D40/$C40)+$M$13^2/(2*$C40))/(1+$M$13^2/$C40)-$M$13*SQRT(($D40/$C40)*(1-$D40/$C40)/$C40+$M$13^2/(4*$C40^2))/(1+$M$13^2/$C40)))</f>
        <v/>
      </c>
      <c r="I40" s="12">
        <f>IF($G40="","",MIN(1,(($D40/$C40)+$M$13^2/(2*$C40))/(1+$M$13^2/$C40)+$M$13*SQRT(($D40/$C40)*(1-$D40/$C40)/$C40+$M$13^2/(4*$C40^2))/(1+$M$13^2/$C40)))</f>
        <v/>
      </c>
      <c r="J40" s="23">
        <f>IF($A40="","",IF(LEFT(TRIM($A40),5)="Total","ignored: a Total row",IF($F40="no match","BLOCK NOW: nothing to do with what you sell",IF($G40="","WATCH: no clicks yet",IF($I40&lt;$M$14,"BLOCK: had a fair chance, confidently below",IF($H40&gt;$M$14,"KEEP: confidently above the benchmark",IF($C40&lt;$M$15,"WATCH: too few clicks to judge","WATCH: undecided")))))))</f>
        <v/>
      </c>
      <c r="K40" s="24">
        <f>IF(OR($A40="",LEFT(TRIM($A40),5)="Total"),0,1)</f>
        <v/>
      </c>
    </row>
    <row r="41">
      <c r="F41" s="23">
        <f>IF(OR($A41="",LEFT(TRIM($A41),5)="Total"),"",IF(OR(IF($M$4="",FALSE,ISNUMBER(SEARCH($M$4,$A41))),IF($M$5="",FALSE,ISNUMBER(SEARCH($M$5,$A41))),IF($M$6="",FALSE,ISNUMBER(SEARCH($M$6,$A41))),IF($M$7="",FALSE,ISNUMBER(SEARCH($M$7,$A41))),IF($M$8="",FALSE,ISNUMBER(SEARCH($M$8,$A41)))),"match","no match"))</f>
        <v/>
      </c>
      <c r="G41" s="12">
        <f>IF(OR(OR($A41="",LEFT(TRIM($A41),5)="Total"),NOT(ISNUMBER($C41)),$C41=0),"",$D41/$C41)</f>
        <v/>
      </c>
      <c r="H41" s="12">
        <f>IF($G41="","",MAX(0,(($D41/$C41)+$M$13^2/(2*$C41))/(1+$M$13^2/$C41)-$M$13*SQRT(($D41/$C41)*(1-$D41/$C41)/$C41+$M$13^2/(4*$C41^2))/(1+$M$13^2/$C41)))</f>
        <v/>
      </c>
      <c r="I41" s="12">
        <f>IF($G41="","",MIN(1,(($D41/$C41)+$M$13^2/(2*$C41))/(1+$M$13^2/$C41)+$M$13*SQRT(($D41/$C41)*(1-$D41/$C41)/$C41+$M$13^2/(4*$C41^2))/(1+$M$13^2/$C41)))</f>
        <v/>
      </c>
      <c r="J41" s="23">
        <f>IF($A41="","",IF(LEFT(TRIM($A41),5)="Total","ignored: a Total row",IF($F41="no match","BLOCK NOW: nothing to do with what you sell",IF($G41="","WATCH: no clicks yet",IF($I41&lt;$M$14,"BLOCK: had a fair chance, confidently below",IF($H41&gt;$M$14,"KEEP: confidently above the benchmark",IF($C41&lt;$M$15,"WATCH: too few clicks to judge","WATCH: undecided")))))))</f>
        <v/>
      </c>
      <c r="K41" s="24">
        <f>IF(OR($A41="",LEFT(TRIM($A41),5)="Total"),0,1)</f>
        <v/>
      </c>
    </row>
    <row r="42">
      <c r="F42" s="23">
        <f>IF(OR($A42="",LEFT(TRIM($A42),5)="Total"),"",IF(OR(IF($M$4="",FALSE,ISNUMBER(SEARCH($M$4,$A42))),IF($M$5="",FALSE,ISNUMBER(SEARCH($M$5,$A42))),IF($M$6="",FALSE,ISNUMBER(SEARCH($M$6,$A42))),IF($M$7="",FALSE,ISNUMBER(SEARCH($M$7,$A42))),IF($M$8="",FALSE,ISNUMBER(SEARCH($M$8,$A42)))),"match","no match"))</f>
        <v/>
      </c>
      <c r="G42" s="12">
        <f>IF(OR(OR($A42="",LEFT(TRIM($A42),5)="Total"),NOT(ISNUMBER($C42)),$C42=0),"",$D42/$C42)</f>
        <v/>
      </c>
      <c r="H42" s="12">
        <f>IF($G42="","",MAX(0,(($D42/$C42)+$M$13^2/(2*$C42))/(1+$M$13^2/$C42)-$M$13*SQRT(($D42/$C42)*(1-$D42/$C42)/$C42+$M$13^2/(4*$C42^2))/(1+$M$13^2/$C42)))</f>
        <v/>
      </c>
      <c r="I42" s="12">
        <f>IF($G42="","",MIN(1,(($D42/$C42)+$M$13^2/(2*$C42))/(1+$M$13^2/$C42)+$M$13*SQRT(($D42/$C42)*(1-$D42/$C42)/$C42+$M$13^2/(4*$C42^2))/(1+$M$13^2/$C42)))</f>
        <v/>
      </c>
      <c r="J42" s="23">
        <f>IF($A42="","",IF(LEFT(TRIM($A42),5)="Total","ignored: a Total row",IF($F42="no match","BLOCK NOW: nothing to do with what you sell",IF($G42="","WATCH: no clicks yet",IF($I42&lt;$M$14,"BLOCK: had a fair chance, confidently below",IF($H42&gt;$M$14,"KEEP: confidently above the benchmark",IF($C42&lt;$M$15,"WATCH: too few clicks to judge","WATCH: undecided")))))))</f>
        <v/>
      </c>
      <c r="K42" s="24">
        <f>IF(OR($A42="",LEFT(TRIM($A42),5)="Total"),0,1)</f>
        <v/>
      </c>
    </row>
    <row r="43">
      <c r="F43" s="23">
        <f>IF(OR($A43="",LEFT(TRIM($A43),5)="Total"),"",IF(OR(IF($M$4="",FALSE,ISNUMBER(SEARCH($M$4,$A43))),IF($M$5="",FALSE,ISNUMBER(SEARCH($M$5,$A43))),IF($M$6="",FALSE,ISNUMBER(SEARCH($M$6,$A43))),IF($M$7="",FALSE,ISNUMBER(SEARCH($M$7,$A43))),IF($M$8="",FALSE,ISNUMBER(SEARCH($M$8,$A43)))),"match","no match"))</f>
        <v/>
      </c>
      <c r="G43" s="12">
        <f>IF(OR(OR($A43="",LEFT(TRIM($A43),5)="Total"),NOT(ISNUMBER($C43)),$C43=0),"",$D43/$C43)</f>
        <v/>
      </c>
      <c r="H43" s="12">
        <f>IF($G43="","",MAX(0,(($D43/$C43)+$M$13^2/(2*$C43))/(1+$M$13^2/$C43)-$M$13*SQRT(($D43/$C43)*(1-$D43/$C43)/$C43+$M$13^2/(4*$C43^2))/(1+$M$13^2/$C43)))</f>
        <v/>
      </c>
      <c r="I43" s="12">
        <f>IF($G43="","",MIN(1,(($D43/$C43)+$M$13^2/(2*$C43))/(1+$M$13^2/$C43)+$M$13*SQRT(($D43/$C43)*(1-$D43/$C43)/$C43+$M$13^2/(4*$C43^2))/(1+$M$13^2/$C43)))</f>
        <v/>
      </c>
      <c r="J43" s="23">
        <f>IF($A43="","",IF(LEFT(TRIM($A43),5)="Total","ignored: a Total row",IF($F43="no match","BLOCK NOW: nothing to do with what you sell",IF($G43="","WATCH: no clicks yet",IF($I43&lt;$M$14,"BLOCK: had a fair chance, confidently below",IF($H43&gt;$M$14,"KEEP: confidently above the benchmark",IF($C43&lt;$M$15,"WATCH: too few clicks to judge","WATCH: undecided")))))))</f>
        <v/>
      </c>
      <c r="K43" s="24">
        <f>IF(OR($A43="",LEFT(TRIM($A43),5)="Total"),0,1)</f>
        <v/>
      </c>
    </row>
    <row r="44">
      <c r="F44" s="23">
        <f>IF(OR($A44="",LEFT(TRIM($A44),5)="Total"),"",IF(OR(IF($M$4="",FALSE,ISNUMBER(SEARCH($M$4,$A44))),IF($M$5="",FALSE,ISNUMBER(SEARCH($M$5,$A44))),IF($M$6="",FALSE,ISNUMBER(SEARCH($M$6,$A44))),IF($M$7="",FALSE,ISNUMBER(SEARCH($M$7,$A44))),IF($M$8="",FALSE,ISNUMBER(SEARCH($M$8,$A44)))),"match","no match"))</f>
        <v/>
      </c>
      <c r="G44" s="12">
        <f>IF(OR(OR($A44="",LEFT(TRIM($A44),5)="Total"),NOT(ISNUMBER($C44)),$C44=0),"",$D44/$C44)</f>
        <v/>
      </c>
      <c r="H44" s="12">
        <f>IF($G44="","",MAX(0,(($D44/$C44)+$M$13^2/(2*$C44))/(1+$M$13^2/$C44)-$M$13*SQRT(($D44/$C44)*(1-$D44/$C44)/$C44+$M$13^2/(4*$C44^2))/(1+$M$13^2/$C44)))</f>
        <v/>
      </c>
      <c r="I44" s="12">
        <f>IF($G44="","",MIN(1,(($D44/$C44)+$M$13^2/(2*$C44))/(1+$M$13^2/$C44)+$M$13*SQRT(($D44/$C44)*(1-$D44/$C44)/$C44+$M$13^2/(4*$C44^2))/(1+$M$13^2/$C44)))</f>
        <v/>
      </c>
      <c r="J44" s="23">
        <f>IF($A44="","",IF(LEFT(TRIM($A44),5)="Total","ignored: a Total row",IF($F44="no match","BLOCK NOW: nothing to do with what you sell",IF($G44="","WATCH: no clicks yet",IF($I44&lt;$M$14,"BLOCK: had a fair chance, confidently below",IF($H44&gt;$M$14,"KEEP: confidently above the benchmark",IF($C44&lt;$M$15,"WATCH: too few clicks to judge","WATCH: undecided")))))))</f>
        <v/>
      </c>
      <c r="K44" s="24">
        <f>IF(OR($A44="",LEFT(TRIM($A44),5)="Total"),0,1)</f>
        <v/>
      </c>
    </row>
    <row r="45">
      <c r="F45" s="23">
        <f>IF(OR($A45="",LEFT(TRIM($A45),5)="Total"),"",IF(OR(IF($M$4="",FALSE,ISNUMBER(SEARCH($M$4,$A45))),IF($M$5="",FALSE,ISNUMBER(SEARCH($M$5,$A45))),IF($M$6="",FALSE,ISNUMBER(SEARCH($M$6,$A45))),IF($M$7="",FALSE,ISNUMBER(SEARCH($M$7,$A45))),IF($M$8="",FALSE,ISNUMBER(SEARCH($M$8,$A45)))),"match","no match"))</f>
        <v/>
      </c>
      <c r="G45" s="12">
        <f>IF(OR(OR($A45="",LEFT(TRIM($A45),5)="Total"),NOT(ISNUMBER($C45)),$C45=0),"",$D45/$C45)</f>
        <v/>
      </c>
      <c r="H45" s="12">
        <f>IF($G45="","",MAX(0,(($D45/$C45)+$M$13^2/(2*$C45))/(1+$M$13^2/$C45)-$M$13*SQRT(($D45/$C45)*(1-$D45/$C45)/$C45+$M$13^2/(4*$C45^2))/(1+$M$13^2/$C45)))</f>
        <v/>
      </c>
      <c r="I45" s="12">
        <f>IF($G45="","",MIN(1,(($D45/$C45)+$M$13^2/(2*$C45))/(1+$M$13^2/$C45)+$M$13*SQRT(($D45/$C45)*(1-$D45/$C45)/$C45+$M$13^2/(4*$C45^2))/(1+$M$13^2/$C45)))</f>
        <v/>
      </c>
      <c r="J45" s="23">
        <f>IF($A45="","",IF(LEFT(TRIM($A45),5)="Total","ignored: a Total row",IF($F45="no match","BLOCK NOW: nothing to do with what you sell",IF($G45="","WATCH: no clicks yet",IF($I45&lt;$M$14,"BLOCK: had a fair chance, confidently below",IF($H45&gt;$M$14,"KEEP: confidently above the benchmark",IF($C45&lt;$M$15,"WATCH: too few clicks to judge","WATCH: undecided")))))))</f>
        <v/>
      </c>
      <c r="K45" s="24">
        <f>IF(OR($A45="",LEFT(TRIM($A45),5)="Total"),0,1)</f>
        <v/>
      </c>
    </row>
    <row r="46">
      <c r="F46" s="23">
        <f>IF(OR($A46="",LEFT(TRIM($A46),5)="Total"),"",IF(OR(IF($M$4="",FALSE,ISNUMBER(SEARCH($M$4,$A46))),IF($M$5="",FALSE,ISNUMBER(SEARCH($M$5,$A46))),IF($M$6="",FALSE,ISNUMBER(SEARCH($M$6,$A46))),IF($M$7="",FALSE,ISNUMBER(SEARCH($M$7,$A46))),IF($M$8="",FALSE,ISNUMBER(SEARCH($M$8,$A46)))),"match","no match"))</f>
        <v/>
      </c>
      <c r="G46" s="12">
        <f>IF(OR(OR($A46="",LEFT(TRIM($A46),5)="Total"),NOT(ISNUMBER($C46)),$C46=0),"",$D46/$C46)</f>
        <v/>
      </c>
      <c r="H46" s="12">
        <f>IF($G46="","",MAX(0,(($D46/$C46)+$M$13^2/(2*$C46))/(1+$M$13^2/$C46)-$M$13*SQRT(($D46/$C46)*(1-$D46/$C46)/$C46+$M$13^2/(4*$C46^2))/(1+$M$13^2/$C46)))</f>
        <v/>
      </c>
      <c r="I46" s="12">
        <f>IF($G46="","",MIN(1,(($D46/$C46)+$M$13^2/(2*$C46))/(1+$M$13^2/$C46)+$M$13*SQRT(($D46/$C46)*(1-$D46/$C46)/$C46+$M$13^2/(4*$C46^2))/(1+$M$13^2/$C46)))</f>
        <v/>
      </c>
      <c r="J46" s="23">
        <f>IF($A46="","",IF(LEFT(TRIM($A46),5)="Total","ignored: a Total row",IF($F46="no match","BLOCK NOW: nothing to do with what you sell",IF($G46="","WATCH: no clicks yet",IF($I46&lt;$M$14,"BLOCK: had a fair chance, confidently below",IF($H46&gt;$M$14,"KEEP: confidently above the benchmark",IF($C46&lt;$M$15,"WATCH: too few clicks to judge","WATCH: undecided")))))))</f>
        <v/>
      </c>
      <c r="K46" s="24">
        <f>IF(OR($A46="",LEFT(TRIM($A46),5)="Total"),0,1)</f>
        <v/>
      </c>
    </row>
    <row r="47">
      <c r="F47" s="23">
        <f>IF(OR($A47="",LEFT(TRIM($A47),5)="Total"),"",IF(OR(IF($M$4="",FALSE,ISNUMBER(SEARCH($M$4,$A47))),IF($M$5="",FALSE,ISNUMBER(SEARCH($M$5,$A47))),IF($M$6="",FALSE,ISNUMBER(SEARCH($M$6,$A47))),IF($M$7="",FALSE,ISNUMBER(SEARCH($M$7,$A47))),IF($M$8="",FALSE,ISNUMBER(SEARCH($M$8,$A47)))),"match","no match"))</f>
        <v/>
      </c>
      <c r="G47" s="12">
        <f>IF(OR(OR($A47="",LEFT(TRIM($A47),5)="Total"),NOT(ISNUMBER($C47)),$C47=0),"",$D47/$C47)</f>
        <v/>
      </c>
      <c r="H47" s="12">
        <f>IF($G47="","",MAX(0,(($D47/$C47)+$M$13^2/(2*$C47))/(1+$M$13^2/$C47)-$M$13*SQRT(($D47/$C47)*(1-$D47/$C47)/$C47+$M$13^2/(4*$C47^2))/(1+$M$13^2/$C47)))</f>
        <v/>
      </c>
      <c r="I47" s="12">
        <f>IF($G47="","",MIN(1,(($D47/$C47)+$M$13^2/(2*$C47))/(1+$M$13^2/$C47)+$M$13*SQRT(($D47/$C47)*(1-$D47/$C47)/$C47+$M$13^2/(4*$C47^2))/(1+$M$13^2/$C47)))</f>
        <v/>
      </c>
      <c r="J47" s="23">
        <f>IF($A47="","",IF(LEFT(TRIM($A47),5)="Total","ignored: a Total row",IF($F47="no match","BLOCK NOW: nothing to do with what you sell",IF($G47="","WATCH: no clicks yet",IF($I47&lt;$M$14,"BLOCK: had a fair chance, confidently below",IF($H47&gt;$M$14,"KEEP: confidently above the benchmark",IF($C47&lt;$M$15,"WATCH: too few clicks to judge","WATCH: undecided")))))))</f>
        <v/>
      </c>
      <c r="K47" s="24">
        <f>IF(OR($A47="",LEFT(TRIM($A47),5)="Total"),0,1)</f>
        <v/>
      </c>
    </row>
    <row r="48">
      <c r="F48" s="23">
        <f>IF(OR($A48="",LEFT(TRIM($A48),5)="Total"),"",IF(OR(IF($M$4="",FALSE,ISNUMBER(SEARCH($M$4,$A48))),IF($M$5="",FALSE,ISNUMBER(SEARCH($M$5,$A48))),IF($M$6="",FALSE,ISNUMBER(SEARCH($M$6,$A48))),IF($M$7="",FALSE,ISNUMBER(SEARCH($M$7,$A48))),IF($M$8="",FALSE,ISNUMBER(SEARCH($M$8,$A48)))),"match","no match"))</f>
        <v/>
      </c>
      <c r="G48" s="12">
        <f>IF(OR(OR($A48="",LEFT(TRIM($A48),5)="Total"),NOT(ISNUMBER($C48)),$C48=0),"",$D48/$C48)</f>
        <v/>
      </c>
      <c r="H48" s="12">
        <f>IF($G48="","",MAX(0,(($D48/$C48)+$M$13^2/(2*$C48))/(1+$M$13^2/$C48)-$M$13*SQRT(($D48/$C48)*(1-$D48/$C48)/$C48+$M$13^2/(4*$C48^2))/(1+$M$13^2/$C48)))</f>
        <v/>
      </c>
      <c r="I48" s="12">
        <f>IF($G48="","",MIN(1,(($D48/$C48)+$M$13^2/(2*$C48))/(1+$M$13^2/$C48)+$M$13*SQRT(($D48/$C48)*(1-$D48/$C48)/$C48+$M$13^2/(4*$C48^2))/(1+$M$13^2/$C48)))</f>
        <v/>
      </c>
      <c r="J48" s="23">
        <f>IF($A48="","",IF(LEFT(TRIM($A48),5)="Total","ignored: a Total row",IF($F48="no match","BLOCK NOW: nothing to do with what you sell",IF($G48="","WATCH: no clicks yet",IF($I48&lt;$M$14,"BLOCK: had a fair chance, confidently below",IF($H48&gt;$M$14,"KEEP: confidently above the benchmark",IF($C48&lt;$M$15,"WATCH: too few clicks to judge","WATCH: undecided")))))))</f>
        <v/>
      </c>
      <c r="K48" s="24">
        <f>IF(OR($A48="",LEFT(TRIM($A48),5)="Total"),0,1)</f>
        <v/>
      </c>
    </row>
    <row r="49">
      <c r="F49" s="23">
        <f>IF(OR($A49="",LEFT(TRIM($A49),5)="Total"),"",IF(OR(IF($M$4="",FALSE,ISNUMBER(SEARCH($M$4,$A49))),IF($M$5="",FALSE,ISNUMBER(SEARCH($M$5,$A49))),IF($M$6="",FALSE,ISNUMBER(SEARCH($M$6,$A49))),IF($M$7="",FALSE,ISNUMBER(SEARCH($M$7,$A49))),IF($M$8="",FALSE,ISNUMBER(SEARCH($M$8,$A49)))),"match","no match"))</f>
        <v/>
      </c>
      <c r="G49" s="12">
        <f>IF(OR(OR($A49="",LEFT(TRIM($A49),5)="Total"),NOT(ISNUMBER($C49)),$C49=0),"",$D49/$C49)</f>
        <v/>
      </c>
      <c r="H49" s="12">
        <f>IF($G49="","",MAX(0,(($D49/$C49)+$M$13^2/(2*$C49))/(1+$M$13^2/$C49)-$M$13*SQRT(($D49/$C49)*(1-$D49/$C49)/$C49+$M$13^2/(4*$C49^2))/(1+$M$13^2/$C49)))</f>
        <v/>
      </c>
      <c r="I49" s="12">
        <f>IF($G49="","",MIN(1,(($D49/$C49)+$M$13^2/(2*$C49))/(1+$M$13^2/$C49)+$M$13*SQRT(($D49/$C49)*(1-$D49/$C49)/$C49+$M$13^2/(4*$C49^2))/(1+$M$13^2/$C49)))</f>
        <v/>
      </c>
      <c r="J49" s="23">
        <f>IF($A49="","",IF(LEFT(TRIM($A49),5)="Total","ignored: a Total row",IF($F49="no match","BLOCK NOW: nothing to do with what you sell",IF($G49="","WATCH: no clicks yet",IF($I49&lt;$M$14,"BLOCK: had a fair chance, confidently below",IF($H49&gt;$M$14,"KEEP: confidently above the benchmark",IF($C49&lt;$M$15,"WATCH: too few clicks to judge","WATCH: undecided")))))))</f>
        <v/>
      </c>
      <c r="K49" s="24">
        <f>IF(OR($A49="",LEFT(TRIM($A49),5)="Total"),0,1)</f>
        <v/>
      </c>
    </row>
    <row r="50">
      <c r="F50" s="23">
        <f>IF(OR($A50="",LEFT(TRIM($A50),5)="Total"),"",IF(OR(IF($M$4="",FALSE,ISNUMBER(SEARCH($M$4,$A50))),IF($M$5="",FALSE,ISNUMBER(SEARCH($M$5,$A50))),IF($M$6="",FALSE,ISNUMBER(SEARCH($M$6,$A50))),IF($M$7="",FALSE,ISNUMBER(SEARCH($M$7,$A50))),IF($M$8="",FALSE,ISNUMBER(SEARCH($M$8,$A50)))),"match","no match"))</f>
        <v/>
      </c>
      <c r="G50" s="12">
        <f>IF(OR(OR($A50="",LEFT(TRIM($A50),5)="Total"),NOT(ISNUMBER($C50)),$C50=0),"",$D50/$C50)</f>
        <v/>
      </c>
      <c r="H50" s="12">
        <f>IF($G50="","",MAX(0,(($D50/$C50)+$M$13^2/(2*$C50))/(1+$M$13^2/$C50)-$M$13*SQRT(($D50/$C50)*(1-$D50/$C50)/$C50+$M$13^2/(4*$C50^2))/(1+$M$13^2/$C50)))</f>
        <v/>
      </c>
      <c r="I50" s="12">
        <f>IF($G50="","",MIN(1,(($D50/$C50)+$M$13^2/(2*$C50))/(1+$M$13^2/$C50)+$M$13*SQRT(($D50/$C50)*(1-$D50/$C50)/$C50+$M$13^2/(4*$C50^2))/(1+$M$13^2/$C50)))</f>
        <v/>
      </c>
      <c r="J50" s="23">
        <f>IF($A50="","",IF(LEFT(TRIM($A50),5)="Total","ignored: a Total row",IF($F50="no match","BLOCK NOW: nothing to do with what you sell",IF($G50="","WATCH: no clicks yet",IF($I50&lt;$M$14,"BLOCK: had a fair chance, confidently below",IF($H50&gt;$M$14,"KEEP: confidently above the benchmark",IF($C50&lt;$M$15,"WATCH: too few clicks to judge","WATCH: undecided")))))))</f>
        <v/>
      </c>
      <c r="K50" s="24">
        <f>IF(OR($A50="",LEFT(TRIM($A50),5)="Total"),0,1)</f>
        <v/>
      </c>
    </row>
    <row r="51">
      <c r="F51" s="23">
        <f>IF(OR($A51="",LEFT(TRIM($A51),5)="Total"),"",IF(OR(IF($M$4="",FALSE,ISNUMBER(SEARCH($M$4,$A51))),IF($M$5="",FALSE,ISNUMBER(SEARCH($M$5,$A51))),IF($M$6="",FALSE,ISNUMBER(SEARCH($M$6,$A51))),IF($M$7="",FALSE,ISNUMBER(SEARCH($M$7,$A51))),IF($M$8="",FALSE,ISNUMBER(SEARCH($M$8,$A51)))),"match","no match"))</f>
        <v/>
      </c>
      <c r="G51" s="12">
        <f>IF(OR(OR($A51="",LEFT(TRIM($A51),5)="Total"),NOT(ISNUMBER($C51)),$C51=0),"",$D51/$C51)</f>
        <v/>
      </c>
      <c r="H51" s="12">
        <f>IF($G51="","",MAX(0,(($D51/$C51)+$M$13^2/(2*$C51))/(1+$M$13^2/$C51)-$M$13*SQRT(($D51/$C51)*(1-$D51/$C51)/$C51+$M$13^2/(4*$C51^2))/(1+$M$13^2/$C51)))</f>
        <v/>
      </c>
      <c r="I51" s="12">
        <f>IF($G51="","",MIN(1,(($D51/$C51)+$M$13^2/(2*$C51))/(1+$M$13^2/$C51)+$M$13*SQRT(($D51/$C51)*(1-$D51/$C51)/$C51+$M$13^2/(4*$C51^2))/(1+$M$13^2/$C51)))</f>
        <v/>
      </c>
      <c r="J51" s="23">
        <f>IF($A51="","",IF(LEFT(TRIM($A51),5)="Total","ignored: a Total row",IF($F51="no match","BLOCK NOW: nothing to do with what you sell",IF($G51="","WATCH: no clicks yet",IF($I51&lt;$M$14,"BLOCK: had a fair chance, confidently below",IF($H51&gt;$M$14,"KEEP: confidently above the benchmark",IF($C51&lt;$M$15,"WATCH: too few clicks to judge","WATCH: undecided")))))))</f>
        <v/>
      </c>
      <c r="K51" s="24">
        <f>IF(OR($A51="",LEFT(TRIM($A51),5)="Total"),0,1)</f>
        <v/>
      </c>
    </row>
    <row r="52">
      <c r="F52" s="23">
        <f>IF(OR($A52="",LEFT(TRIM($A52),5)="Total"),"",IF(OR(IF($M$4="",FALSE,ISNUMBER(SEARCH($M$4,$A52))),IF($M$5="",FALSE,ISNUMBER(SEARCH($M$5,$A52))),IF($M$6="",FALSE,ISNUMBER(SEARCH($M$6,$A52))),IF($M$7="",FALSE,ISNUMBER(SEARCH($M$7,$A52))),IF($M$8="",FALSE,ISNUMBER(SEARCH($M$8,$A52)))),"match","no match"))</f>
        <v/>
      </c>
      <c r="G52" s="12">
        <f>IF(OR(OR($A52="",LEFT(TRIM($A52),5)="Total"),NOT(ISNUMBER($C52)),$C52=0),"",$D52/$C52)</f>
        <v/>
      </c>
      <c r="H52" s="12">
        <f>IF($G52="","",MAX(0,(($D52/$C52)+$M$13^2/(2*$C52))/(1+$M$13^2/$C52)-$M$13*SQRT(($D52/$C52)*(1-$D52/$C52)/$C52+$M$13^2/(4*$C52^2))/(1+$M$13^2/$C52)))</f>
        <v/>
      </c>
      <c r="I52" s="12">
        <f>IF($G52="","",MIN(1,(($D52/$C52)+$M$13^2/(2*$C52))/(1+$M$13^2/$C52)+$M$13*SQRT(($D52/$C52)*(1-$D52/$C52)/$C52+$M$13^2/(4*$C52^2))/(1+$M$13^2/$C52)))</f>
        <v/>
      </c>
      <c r="J52" s="23">
        <f>IF($A52="","",IF(LEFT(TRIM($A52),5)="Total","ignored: a Total row",IF($F52="no match","BLOCK NOW: nothing to do with what you sell",IF($G52="","WATCH: no clicks yet",IF($I52&lt;$M$14,"BLOCK: had a fair chance, confidently below",IF($H52&gt;$M$14,"KEEP: confidently above the benchmark",IF($C52&lt;$M$15,"WATCH: too few clicks to judge","WATCH: undecided")))))))</f>
        <v/>
      </c>
      <c r="K52" s="24">
        <f>IF(OR($A52="",LEFT(TRIM($A52),5)="Total"),0,1)</f>
        <v/>
      </c>
    </row>
    <row r="53">
      <c r="F53" s="23">
        <f>IF(OR($A53="",LEFT(TRIM($A53),5)="Total"),"",IF(OR(IF($M$4="",FALSE,ISNUMBER(SEARCH($M$4,$A53))),IF($M$5="",FALSE,ISNUMBER(SEARCH($M$5,$A53))),IF($M$6="",FALSE,ISNUMBER(SEARCH($M$6,$A53))),IF($M$7="",FALSE,ISNUMBER(SEARCH($M$7,$A53))),IF($M$8="",FALSE,ISNUMBER(SEARCH($M$8,$A53)))),"match","no match"))</f>
        <v/>
      </c>
      <c r="G53" s="12">
        <f>IF(OR(OR($A53="",LEFT(TRIM($A53),5)="Total"),NOT(ISNUMBER($C53)),$C53=0),"",$D53/$C53)</f>
        <v/>
      </c>
      <c r="H53" s="12">
        <f>IF($G53="","",MAX(0,(($D53/$C53)+$M$13^2/(2*$C53))/(1+$M$13^2/$C53)-$M$13*SQRT(($D53/$C53)*(1-$D53/$C53)/$C53+$M$13^2/(4*$C53^2))/(1+$M$13^2/$C53)))</f>
        <v/>
      </c>
      <c r="I53" s="12">
        <f>IF($G53="","",MIN(1,(($D53/$C53)+$M$13^2/(2*$C53))/(1+$M$13^2/$C53)+$M$13*SQRT(($D53/$C53)*(1-$D53/$C53)/$C53+$M$13^2/(4*$C53^2))/(1+$M$13^2/$C53)))</f>
        <v/>
      </c>
      <c r="J53" s="23">
        <f>IF($A53="","",IF(LEFT(TRIM($A53),5)="Total","ignored: a Total row",IF($F53="no match","BLOCK NOW: nothing to do with what you sell",IF($G53="","WATCH: no clicks yet",IF($I53&lt;$M$14,"BLOCK: had a fair chance, confidently below",IF($H53&gt;$M$14,"KEEP: confidently above the benchmark",IF($C53&lt;$M$15,"WATCH: too few clicks to judge","WATCH: undecided")))))))</f>
        <v/>
      </c>
      <c r="K53" s="24">
        <f>IF(OR($A53="",LEFT(TRIM($A53),5)="Total"),0,1)</f>
        <v/>
      </c>
    </row>
    <row r="54">
      <c r="F54" s="23">
        <f>IF(OR($A54="",LEFT(TRIM($A54),5)="Total"),"",IF(OR(IF($M$4="",FALSE,ISNUMBER(SEARCH($M$4,$A54))),IF($M$5="",FALSE,ISNUMBER(SEARCH($M$5,$A54))),IF($M$6="",FALSE,ISNUMBER(SEARCH($M$6,$A54))),IF($M$7="",FALSE,ISNUMBER(SEARCH($M$7,$A54))),IF($M$8="",FALSE,ISNUMBER(SEARCH($M$8,$A54)))),"match","no match"))</f>
        <v/>
      </c>
      <c r="G54" s="12">
        <f>IF(OR(OR($A54="",LEFT(TRIM($A54),5)="Total"),NOT(ISNUMBER($C54)),$C54=0),"",$D54/$C54)</f>
        <v/>
      </c>
      <c r="H54" s="12">
        <f>IF($G54="","",MAX(0,(($D54/$C54)+$M$13^2/(2*$C54))/(1+$M$13^2/$C54)-$M$13*SQRT(($D54/$C54)*(1-$D54/$C54)/$C54+$M$13^2/(4*$C54^2))/(1+$M$13^2/$C54)))</f>
        <v/>
      </c>
      <c r="I54" s="12">
        <f>IF($G54="","",MIN(1,(($D54/$C54)+$M$13^2/(2*$C54))/(1+$M$13^2/$C54)+$M$13*SQRT(($D54/$C54)*(1-$D54/$C54)/$C54+$M$13^2/(4*$C54^2))/(1+$M$13^2/$C54)))</f>
        <v/>
      </c>
      <c r="J54" s="23">
        <f>IF($A54="","",IF(LEFT(TRIM($A54),5)="Total","ignored: a Total row",IF($F54="no match","BLOCK NOW: nothing to do with what you sell",IF($G54="","WATCH: no clicks yet",IF($I54&lt;$M$14,"BLOCK: had a fair chance, confidently below",IF($H54&gt;$M$14,"KEEP: confidently above the benchmark",IF($C54&lt;$M$15,"WATCH: too few clicks to judge","WATCH: undecided")))))))</f>
        <v/>
      </c>
      <c r="K54" s="24">
        <f>IF(OR($A54="",LEFT(TRIM($A54),5)="Total"),0,1)</f>
        <v/>
      </c>
    </row>
    <row r="55">
      <c r="F55" s="23">
        <f>IF(OR($A55="",LEFT(TRIM($A55),5)="Total"),"",IF(OR(IF($M$4="",FALSE,ISNUMBER(SEARCH($M$4,$A55))),IF($M$5="",FALSE,ISNUMBER(SEARCH($M$5,$A55))),IF($M$6="",FALSE,ISNUMBER(SEARCH($M$6,$A55))),IF($M$7="",FALSE,ISNUMBER(SEARCH($M$7,$A55))),IF($M$8="",FALSE,ISNUMBER(SEARCH($M$8,$A55)))),"match","no match"))</f>
        <v/>
      </c>
      <c r="G55" s="12">
        <f>IF(OR(OR($A55="",LEFT(TRIM($A55),5)="Total"),NOT(ISNUMBER($C55)),$C55=0),"",$D55/$C55)</f>
        <v/>
      </c>
      <c r="H55" s="12">
        <f>IF($G55="","",MAX(0,(($D55/$C55)+$M$13^2/(2*$C55))/(1+$M$13^2/$C55)-$M$13*SQRT(($D55/$C55)*(1-$D55/$C55)/$C55+$M$13^2/(4*$C55^2))/(1+$M$13^2/$C55)))</f>
        <v/>
      </c>
      <c r="I55" s="12">
        <f>IF($G55="","",MIN(1,(($D55/$C55)+$M$13^2/(2*$C55))/(1+$M$13^2/$C55)+$M$13*SQRT(($D55/$C55)*(1-$D55/$C55)/$C55+$M$13^2/(4*$C55^2))/(1+$M$13^2/$C55)))</f>
        <v/>
      </c>
      <c r="J55" s="23">
        <f>IF($A55="","",IF(LEFT(TRIM($A55),5)="Total","ignored: a Total row",IF($F55="no match","BLOCK NOW: nothing to do with what you sell",IF($G55="","WATCH: no clicks yet",IF($I55&lt;$M$14,"BLOCK: had a fair chance, confidently below",IF($H55&gt;$M$14,"KEEP: confidently above the benchmark",IF($C55&lt;$M$15,"WATCH: too few clicks to judge","WATCH: undecided")))))))</f>
        <v/>
      </c>
      <c r="K55" s="24">
        <f>IF(OR($A55="",LEFT(TRIM($A55),5)="Total"),0,1)</f>
        <v/>
      </c>
    </row>
    <row r="56">
      <c r="F56" s="23">
        <f>IF(OR($A56="",LEFT(TRIM($A56),5)="Total"),"",IF(OR(IF($M$4="",FALSE,ISNUMBER(SEARCH($M$4,$A56))),IF($M$5="",FALSE,ISNUMBER(SEARCH($M$5,$A56))),IF($M$6="",FALSE,ISNUMBER(SEARCH($M$6,$A56))),IF($M$7="",FALSE,ISNUMBER(SEARCH($M$7,$A56))),IF($M$8="",FALSE,ISNUMBER(SEARCH($M$8,$A56)))),"match","no match"))</f>
        <v/>
      </c>
      <c r="G56" s="12">
        <f>IF(OR(OR($A56="",LEFT(TRIM($A56),5)="Total"),NOT(ISNUMBER($C56)),$C56=0),"",$D56/$C56)</f>
        <v/>
      </c>
      <c r="H56" s="12">
        <f>IF($G56="","",MAX(0,(($D56/$C56)+$M$13^2/(2*$C56))/(1+$M$13^2/$C56)-$M$13*SQRT(($D56/$C56)*(1-$D56/$C56)/$C56+$M$13^2/(4*$C56^2))/(1+$M$13^2/$C56)))</f>
        <v/>
      </c>
      <c r="I56" s="12">
        <f>IF($G56="","",MIN(1,(($D56/$C56)+$M$13^2/(2*$C56))/(1+$M$13^2/$C56)+$M$13*SQRT(($D56/$C56)*(1-$D56/$C56)/$C56+$M$13^2/(4*$C56^2))/(1+$M$13^2/$C56)))</f>
        <v/>
      </c>
      <c r="J56" s="23">
        <f>IF($A56="","",IF(LEFT(TRIM($A56),5)="Total","ignored: a Total row",IF($F56="no match","BLOCK NOW: nothing to do with what you sell",IF($G56="","WATCH: no clicks yet",IF($I56&lt;$M$14,"BLOCK: had a fair chance, confidently below",IF($H56&gt;$M$14,"KEEP: confidently above the benchmark",IF($C56&lt;$M$15,"WATCH: too few clicks to judge","WATCH: undecided")))))))</f>
        <v/>
      </c>
      <c r="K56" s="24">
        <f>IF(OR($A56="",LEFT(TRIM($A56),5)="Total"),0,1)</f>
        <v/>
      </c>
    </row>
    <row r="57">
      <c r="F57" s="23">
        <f>IF(OR($A57="",LEFT(TRIM($A57),5)="Total"),"",IF(OR(IF($M$4="",FALSE,ISNUMBER(SEARCH($M$4,$A57))),IF($M$5="",FALSE,ISNUMBER(SEARCH($M$5,$A57))),IF($M$6="",FALSE,ISNUMBER(SEARCH($M$6,$A57))),IF($M$7="",FALSE,ISNUMBER(SEARCH($M$7,$A57))),IF($M$8="",FALSE,ISNUMBER(SEARCH($M$8,$A57)))),"match","no match"))</f>
        <v/>
      </c>
      <c r="G57" s="12">
        <f>IF(OR(OR($A57="",LEFT(TRIM($A57),5)="Total"),NOT(ISNUMBER($C57)),$C57=0),"",$D57/$C57)</f>
        <v/>
      </c>
      <c r="H57" s="12">
        <f>IF($G57="","",MAX(0,(($D57/$C57)+$M$13^2/(2*$C57))/(1+$M$13^2/$C57)-$M$13*SQRT(($D57/$C57)*(1-$D57/$C57)/$C57+$M$13^2/(4*$C57^2))/(1+$M$13^2/$C57)))</f>
        <v/>
      </c>
      <c r="I57" s="12">
        <f>IF($G57="","",MIN(1,(($D57/$C57)+$M$13^2/(2*$C57))/(1+$M$13^2/$C57)+$M$13*SQRT(($D57/$C57)*(1-$D57/$C57)/$C57+$M$13^2/(4*$C57^2))/(1+$M$13^2/$C57)))</f>
        <v/>
      </c>
      <c r="J57" s="23">
        <f>IF($A57="","",IF(LEFT(TRIM($A57),5)="Total","ignored: a Total row",IF($F57="no match","BLOCK NOW: nothing to do with what you sell",IF($G57="","WATCH: no clicks yet",IF($I57&lt;$M$14,"BLOCK: had a fair chance, confidently below",IF($H57&gt;$M$14,"KEEP: confidently above the benchmark",IF($C57&lt;$M$15,"WATCH: too few clicks to judge","WATCH: undecided")))))))</f>
        <v/>
      </c>
      <c r="K57" s="24">
        <f>IF(OR($A57="",LEFT(TRIM($A57),5)="Total"),0,1)</f>
        <v/>
      </c>
    </row>
    <row r="58">
      <c r="F58" s="23">
        <f>IF(OR($A58="",LEFT(TRIM($A58),5)="Total"),"",IF(OR(IF($M$4="",FALSE,ISNUMBER(SEARCH($M$4,$A58))),IF($M$5="",FALSE,ISNUMBER(SEARCH($M$5,$A58))),IF($M$6="",FALSE,ISNUMBER(SEARCH($M$6,$A58))),IF($M$7="",FALSE,ISNUMBER(SEARCH($M$7,$A58))),IF($M$8="",FALSE,ISNUMBER(SEARCH($M$8,$A58)))),"match","no match"))</f>
        <v/>
      </c>
      <c r="G58" s="12">
        <f>IF(OR(OR($A58="",LEFT(TRIM($A58),5)="Total"),NOT(ISNUMBER($C58)),$C58=0),"",$D58/$C58)</f>
        <v/>
      </c>
      <c r="H58" s="12">
        <f>IF($G58="","",MAX(0,(($D58/$C58)+$M$13^2/(2*$C58))/(1+$M$13^2/$C58)-$M$13*SQRT(($D58/$C58)*(1-$D58/$C58)/$C58+$M$13^2/(4*$C58^2))/(1+$M$13^2/$C58)))</f>
        <v/>
      </c>
      <c r="I58" s="12">
        <f>IF($G58="","",MIN(1,(($D58/$C58)+$M$13^2/(2*$C58))/(1+$M$13^2/$C58)+$M$13*SQRT(($D58/$C58)*(1-$D58/$C58)/$C58+$M$13^2/(4*$C58^2))/(1+$M$13^2/$C58)))</f>
        <v/>
      </c>
      <c r="J58" s="23">
        <f>IF($A58="","",IF(LEFT(TRIM($A58),5)="Total","ignored: a Total row",IF($F58="no match","BLOCK NOW: nothing to do with what you sell",IF($G58="","WATCH: no clicks yet",IF($I58&lt;$M$14,"BLOCK: had a fair chance, confidently below",IF($H58&gt;$M$14,"KEEP: confidently above the benchmark",IF($C58&lt;$M$15,"WATCH: too few clicks to judge","WATCH: undecided")))))))</f>
        <v/>
      </c>
      <c r="K58" s="24">
        <f>IF(OR($A58="",LEFT(TRIM($A58),5)="Total"),0,1)</f>
        <v/>
      </c>
    </row>
    <row r="59">
      <c r="F59" s="23">
        <f>IF(OR($A59="",LEFT(TRIM($A59),5)="Total"),"",IF(OR(IF($M$4="",FALSE,ISNUMBER(SEARCH($M$4,$A59))),IF($M$5="",FALSE,ISNUMBER(SEARCH($M$5,$A59))),IF($M$6="",FALSE,ISNUMBER(SEARCH($M$6,$A59))),IF($M$7="",FALSE,ISNUMBER(SEARCH($M$7,$A59))),IF($M$8="",FALSE,ISNUMBER(SEARCH($M$8,$A59)))),"match","no match"))</f>
        <v/>
      </c>
      <c r="G59" s="12">
        <f>IF(OR(OR($A59="",LEFT(TRIM($A59),5)="Total"),NOT(ISNUMBER($C59)),$C59=0),"",$D59/$C59)</f>
        <v/>
      </c>
      <c r="H59" s="12">
        <f>IF($G59="","",MAX(0,(($D59/$C59)+$M$13^2/(2*$C59))/(1+$M$13^2/$C59)-$M$13*SQRT(($D59/$C59)*(1-$D59/$C59)/$C59+$M$13^2/(4*$C59^2))/(1+$M$13^2/$C59)))</f>
        <v/>
      </c>
      <c r="I59" s="12">
        <f>IF($G59="","",MIN(1,(($D59/$C59)+$M$13^2/(2*$C59))/(1+$M$13^2/$C59)+$M$13*SQRT(($D59/$C59)*(1-$D59/$C59)/$C59+$M$13^2/(4*$C59^2))/(1+$M$13^2/$C59)))</f>
        <v/>
      </c>
      <c r="J59" s="23">
        <f>IF($A59="","",IF(LEFT(TRIM($A59),5)="Total","ignored: a Total row",IF($F59="no match","BLOCK NOW: nothing to do with what you sell",IF($G59="","WATCH: no clicks yet",IF($I59&lt;$M$14,"BLOCK: had a fair chance, confidently below",IF($H59&gt;$M$14,"KEEP: confidently above the benchmark",IF($C59&lt;$M$15,"WATCH: too few clicks to judge","WATCH: undecided")))))))</f>
        <v/>
      </c>
      <c r="K59" s="24">
        <f>IF(OR($A59="",LEFT(TRIM($A59),5)="Total"),0,1)</f>
        <v/>
      </c>
    </row>
    <row r="60">
      <c r="F60" s="23">
        <f>IF(OR($A60="",LEFT(TRIM($A60),5)="Total"),"",IF(OR(IF($M$4="",FALSE,ISNUMBER(SEARCH($M$4,$A60))),IF($M$5="",FALSE,ISNUMBER(SEARCH($M$5,$A60))),IF($M$6="",FALSE,ISNUMBER(SEARCH($M$6,$A60))),IF($M$7="",FALSE,ISNUMBER(SEARCH($M$7,$A60))),IF($M$8="",FALSE,ISNUMBER(SEARCH($M$8,$A60)))),"match","no match"))</f>
        <v/>
      </c>
      <c r="G60" s="12">
        <f>IF(OR(OR($A60="",LEFT(TRIM($A60),5)="Total"),NOT(ISNUMBER($C60)),$C60=0),"",$D60/$C60)</f>
        <v/>
      </c>
      <c r="H60" s="12">
        <f>IF($G60="","",MAX(0,(($D60/$C60)+$M$13^2/(2*$C60))/(1+$M$13^2/$C60)-$M$13*SQRT(($D60/$C60)*(1-$D60/$C60)/$C60+$M$13^2/(4*$C60^2))/(1+$M$13^2/$C60)))</f>
        <v/>
      </c>
      <c r="I60" s="12">
        <f>IF($G60="","",MIN(1,(($D60/$C60)+$M$13^2/(2*$C60))/(1+$M$13^2/$C60)+$M$13*SQRT(($D60/$C60)*(1-$D60/$C60)/$C60+$M$13^2/(4*$C60^2))/(1+$M$13^2/$C60)))</f>
        <v/>
      </c>
      <c r="J60" s="23">
        <f>IF($A60="","",IF(LEFT(TRIM($A60),5)="Total","ignored: a Total row",IF($F60="no match","BLOCK NOW: nothing to do with what you sell",IF($G60="","WATCH: no clicks yet",IF($I60&lt;$M$14,"BLOCK: had a fair chance, confidently below",IF($H60&gt;$M$14,"KEEP: confidently above the benchmark",IF($C60&lt;$M$15,"WATCH: too few clicks to judge","WATCH: undecided")))))))</f>
        <v/>
      </c>
      <c r="K60" s="24">
        <f>IF(OR($A60="",LEFT(TRIM($A60),5)="Total"),0,1)</f>
        <v/>
      </c>
    </row>
    <row r="61">
      <c r="F61" s="23">
        <f>IF(OR($A61="",LEFT(TRIM($A61),5)="Total"),"",IF(OR(IF($M$4="",FALSE,ISNUMBER(SEARCH($M$4,$A61))),IF($M$5="",FALSE,ISNUMBER(SEARCH($M$5,$A61))),IF($M$6="",FALSE,ISNUMBER(SEARCH($M$6,$A61))),IF($M$7="",FALSE,ISNUMBER(SEARCH($M$7,$A61))),IF($M$8="",FALSE,ISNUMBER(SEARCH($M$8,$A61)))),"match","no match"))</f>
        <v/>
      </c>
      <c r="G61" s="12">
        <f>IF(OR(OR($A61="",LEFT(TRIM($A61),5)="Total"),NOT(ISNUMBER($C61)),$C61=0),"",$D61/$C61)</f>
        <v/>
      </c>
      <c r="H61" s="12">
        <f>IF($G61="","",MAX(0,(($D61/$C61)+$M$13^2/(2*$C61))/(1+$M$13^2/$C61)-$M$13*SQRT(($D61/$C61)*(1-$D61/$C61)/$C61+$M$13^2/(4*$C61^2))/(1+$M$13^2/$C61)))</f>
        <v/>
      </c>
      <c r="I61" s="12">
        <f>IF($G61="","",MIN(1,(($D61/$C61)+$M$13^2/(2*$C61))/(1+$M$13^2/$C61)+$M$13*SQRT(($D61/$C61)*(1-$D61/$C61)/$C61+$M$13^2/(4*$C61^2))/(1+$M$13^2/$C61)))</f>
        <v/>
      </c>
      <c r="J61" s="23">
        <f>IF($A61="","",IF(LEFT(TRIM($A61),5)="Total","ignored: a Total row",IF($F61="no match","BLOCK NOW: nothing to do with what you sell",IF($G61="","WATCH: no clicks yet",IF($I61&lt;$M$14,"BLOCK: had a fair chance, confidently below",IF($H61&gt;$M$14,"KEEP: confidently above the benchmark",IF($C61&lt;$M$15,"WATCH: too few clicks to judge","WATCH: undecided")))))))</f>
        <v/>
      </c>
      <c r="K61" s="24">
        <f>IF(OR($A61="",LEFT(TRIM($A61),5)="Total"),0,1)</f>
        <v/>
      </c>
    </row>
    <row r="62">
      <c r="F62" s="23">
        <f>IF(OR($A62="",LEFT(TRIM($A62),5)="Total"),"",IF(OR(IF($M$4="",FALSE,ISNUMBER(SEARCH($M$4,$A62))),IF($M$5="",FALSE,ISNUMBER(SEARCH($M$5,$A62))),IF($M$6="",FALSE,ISNUMBER(SEARCH($M$6,$A62))),IF($M$7="",FALSE,ISNUMBER(SEARCH($M$7,$A62))),IF($M$8="",FALSE,ISNUMBER(SEARCH($M$8,$A62)))),"match","no match"))</f>
        <v/>
      </c>
      <c r="G62" s="12">
        <f>IF(OR(OR($A62="",LEFT(TRIM($A62),5)="Total"),NOT(ISNUMBER($C62)),$C62=0),"",$D62/$C62)</f>
        <v/>
      </c>
      <c r="H62" s="12">
        <f>IF($G62="","",MAX(0,(($D62/$C62)+$M$13^2/(2*$C62))/(1+$M$13^2/$C62)-$M$13*SQRT(($D62/$C62)*(1-$D62/$C62)/$C62+$M$13^2/(4*$C62^2))/(1+$M$13^2/$C62)))</f>
        <v/>
      </c>
      <c r="I62" s="12">
        <f>IF($G62="","",MIN(1,(($D62/$C62)+$M$13^2/(2*$C62))/(1+$M$13^2/$C62)+$M$13*SQRT(($D62/$C62)*(1-$D62/$C62)/$C62+$M$13^2/(4*$C62^2))/(1+$M$13^2/$C62)))</f>
        <v/>
      </c>
      <c r="J62" s="23">
        <f>IF($A62="","",IF(LEFT(TRIM($A62),5)="Total","ignored: a Total row",IF($F62="no match","BLOCK NOW: nothing to do with what you sell",IF($G62="","WATCH: no clicks yet",IF($I62&lt;$M$14,"BLOCK: had a fair chance, confidently below",IF($H62&gt;$M$14,"KEEP: confidently above the benchmark",IF($C62&lt;$M$15,"WATCH: too few clicks to judge","WATCH: undecided")))))))</f>
        <v/>
      </c>
      <c r="K62" s="24">
        <f>IF(OR($A62="",LEFT(TRIM($A62),5)="Total"),0,1)</f>
        <v/>
      </c>
    </row>
    <row r="63">
      <c r="F63" s="23">
        <f>IF(OR($A63="",LEFT(TRIM($A63),5)="Total"),"",IF(OR(IF($M$4="",FALSE,ISNUMBER(SEARCH($M$4,$A63))),IF($M$5="",FALSE,ISNUMBER(SEARCH($M$5,$A63))),IF($M$6="",FALSE,ISNUMBER(SEARCH($M$6,$A63))),IF($M$7="",FALSE,ISNUMBER(SEARCH($M$7,$A63))),IF($M$8="",FALSE,ISNUMBER(SEARCH($M$8,$A63)))),"match","no match"))</f>
        <v/>
      </c>
      <c r="G63" s="12">
        <f>IF(OR(OR($A63="",LEFT(TRIM($A63),5)="Total"),NOT(ISNUMBER($C63)),$C63=0),"",$D63/$C63)</f>
        <v/>
      </c>
      <c r="H63" s="12">
        <f>IF($G63="","",MAX(0,(($D63/$C63)+$M$13^2/(2*$C63))/(1+$M$13^2/$C63)-$M$13*SQRT(($D63/$C63)*(1-$D63/$C63)/$C63+$M$13^2/(4*$C63^2))/(1+$M$13^2/$C63)))</f>
        <v/>
      </c>
      <c r="I63" s="12">
        <f>IF($G63="","",MIN(1,(($D63/$C63)+$M$13^2/(2*$C63))/(1+$M$13^2/$C63)+$M$13*SQRT(($D63/$C63)*(1-$D63/$C63)/$C63+$M$13^2/(4*$C63^2))/(1+$M$13^2/$C63)))</f>
        <v/>
      </c>
      <c r="J63" s="23">
        <f>IF($A63="","",IF(LEFT(TRIM($A63),5)="Total","ignored: a Total row",IF($F63="no match","BLOCK NOW: nothing to do with what you sell",IF($G63="","WATCH: no clicks yet",IF($I63&lt;$M$14,"BLOCK: had a fair chance, confidently below",IF($H63&gt;$M$14,"KEEP: confidently above the benchmark",IF($C63&lt;$M$15,"WATCH: too few clicks to judge","WATCH: undecided")))))))</f>
        <v/>
      </c>
      <c r="K63" s="24">
        <f>IF(OR($A63="",LEFT(TRIM($A63),5)="Total"),0,1)</f>
        <v/>
      </c>
    </row>
    <row r="64">
      <c r="F64" s="23">
        <f>IF(OR($A64="",LEFT(TRIM($A64),5)="Total"),"",IF(OR(IF($M$4="",FALSE,ISNUMBER(SEARCH($M$4,$A64))),IF($M$5="",FALSE,ISNUMBER(SEARCH($M$5,$A64))),IF($M$6="",FALSE,ISNUMBER(SEARCH($M$6,$A64))),IF($M$7="",FALSE,ISNUMBER(SEARCH($M$7,$A64))),IF($M$8="",FALSE,ISNUMBER(SEARCH($M$8,$A64)))),"match","no match"))</f>
        <v/>
      </c>
      <c r="G64" s="12">
        <f>IF(OR(OR($A64="",LEFT(TRIM($A64),5)="Total"),NOT(ISNUMBER($C64)),$C64=0),"",$D64/$C64)</f>
        <v/>
      </c>
      <c r="H64" s="12">
        <f>IF($G64="","",MAX(0,(($D64/$C64)+$M$13^2/(2*$C64))/(1+$M$13^2/$C64)-$M$13*SQRT(($D64/$C64)*(1-$D64/$C64)/$C64+$M$13^2/(4*$C64^2))/(1+$M$13^2/$C64)))</f>
        <v/>
      </c>
      <c r="I64" s="12">
        <f>IF($G64="","",MIN(1,(($D64/$C64)+$M$13^2/(2*$C64))/(1+$M$13^2/$C64)+$M$13*SQRT(($D64/$C64)*(1-$D64/$C64)/$C64+$M$13^2/(4*$C64^2))/(1+$M$13^2/$C64)))</f>
        <v/>
      </c>
      <c r="J64" s="23">
        <f>IF($A64="","",IF(LEFT(TRIM($A64),5)="Total","ignored: a Total row",IF($F64="no match","BLOCK NOW: nothing to do with what you sell",IF($G64="","WATCH: no clicks yet",IF($I64&lt;$M$14,"BLOCK: had a fair chance, confidently below",IF($H64&gt;$M$14,"KEEP: confidently above the benchmark",IF($C64&lt;$M$15,"WATCH: too few clicks to judge","WATCH: undecided")))))))</f>
        <v/>
      </c>
      <c r="K64" s="24">
        <f>IF(OR($A64="",LEFT(TRIM($A64),5)="Total"),0,1)</f>
        <v/>
      </c>
    </row>
    <row r="65">
      <c r="F65" s="23">
        <f>IF(OR($A65="",LEFT(TRIM($A65),5)="Total"),"",IF(OR(IF($M$4="",FALSE,ISNUMBER(SEARCH($M$4,$A65))),IF($M$5="",FALSE,ISNUMBER(SEARCH($M$5,$A65))),IF($M$6="",FALSE,ISNUMBER(SEARCH($M$6,$A65))),IF($M$7="",FALSE,ISNUMBER(SEARCH($M$7,$A65))),IF($M$8="",FALSE,ISNUMBER(SEARCH($M$8,$A65)))),"match","no match"))</f>
        <v/>
      </c>
      <c r="G65" s="12">
        <f>IF(OR(OR($A65="",LEFT(TRIM($A65),5)="Total"),NOT(ISNUMBER($C65)),$C65=0),"",$D65/$C65)</f>
        <v/>
      </c>
      <c r="H65" s="12">
        <f>IF($G65="","",MAX(0,(($D65/$C65)+$M$13^2/(2*$C65))/(1+$M$13^2/$C65)-$M$13*SQRT(($D65/$C65)*(1-$D65/$C65)/$C65+$M$13^2/(4*$C65^2))/(1+$M$13^2/$C65)))</f>
        <v/>
      </c>
      <c r="I65" s="12">
        <f>IF($G65="","",MIN(1,(($D65/$C65)+$M$13^2/(2*$C65))/(1+$M$13^2/$C65)+$M$13*SQRT(($D65/$C65)*(1-$D65/$C65)/$C65+$M$13^2/(4*$C65^2))/(1+$M$13^2/$C65)))</f>
        <v/>
      </c>
      <c r="J65" s="23">
        <f>IF($A65="","",IF(LEFT(TRIM($A65),5)="Total","ignored: a Total row",IF($F65="no match","BLOCK NOW: nothing to do with what you sell",IF($G65="","WATCH: no clicks yet",IF($I65&lt;$M$14,"BLOCK: had a fair chance, confidently below",IF($H65&gt;$M$14,"KEEP: confidently above the benchmark",IF($C65&lt;$M$15,"WATCH: too few clicks to judge","WATCH: undecided")))))))</f>
        <v/>
      </c>
      <c r="K65" s="24">
        <f>IF(OR($A65="",LEFT(TRIM($A65),5)="Total"),0,1)</f>
        <v/>
      </c>
    </row>
    <row r="66">
      <c r="F66" s="23">
        <f>IF(OR($A66="",LEFT(TRIM($A66),5)="Total"),"",IF(OR(IF($M$4="",FALSE,ISNUMBER(SEARCH($M$4,$A66))),IF($M$5="",FALSE,ISNUMBER(SEARCH($M$5,$A66))),IF($M$6="",FALSE,ISNUMBER(SEARCH($M$6,$A66))),IF($M$7="",FALSE,ISNUMBER(SEARCH($M$7,$A66))),IF($M$8="",FALSE,ISNUMBER(SEARCH($M$8,$A66)))),"match","no match"))</f>
        <v/>
      </c>
      <c r="G66" s="12">
        <f>IF(OR(OR($A66="",LEFT(TRIM($A66),5)="Total"),NOT(ISNUMBER($C66)),$C66=0),"",$D66/$C66)</f>
        <v/>
      </c>
      <c r="H66" s="12">
        <f>IF($G66="","",MAX(0,(($D66/$C66)+$M$13^2/(2*$C66))/(1+$M$13^2/$C66)-$M$13*SQRT(($D66/$C66)*(1-$D66/$C66)/$C66+$M$13^2/(4*$C66^2))/(1+$M$13^2/$C66)))</f>
        <v/>
      </c>
      <c r="I66" s="12">
        <f>IF($G66="","",MIN(1,(($D66/$C66)+$M$13^2/(2*$C66))/(1+$M$13^2/$C66)+$M$13*SQRT(($D66/$C66)*(1-$D66/$C66)/$C66+$M$13^2/(4*$C66^2))/(1+$M$13^2/$C66)))</f>
        <v/>
      </c>
      <c r="J66" s="23">
        <f>IF($A66="","",IF(LEFT(TRIM($A66),5)="Total","ignored: a Total row",IF($F66="no match","BLOCK NOW: nothing to do with what you sell",IF($G66="","WATCH: no clicks yet",IF($I66&lt;$M$14,"BLOCK: had a fair chance, confidently below",IF($H66&gt;$M$14,"KEEP: confidently above the benchmark",IF($C66&lt;$M$15,"WATCH: too few clicks to judge","WATCH: undecided")))))))</f>
        <v/>
      </c>
      <c r="K66" s="24">
        <f>IF(OR($A66="",LEFT(TRIM($A66),5)="Total"),0,1)</f>
        <v/>
      </c>
    </row>
    <row r="67">
      <c r="F67" s="23">
        <f>IF(OR($A67="",LEFT(TRIM($A67),5)="Total"),"",IF(OR(IF($M$4="",FALSE,ISNUMBER(SEARCH($M$4,$A67))),IF($M$5="",FALSE,ISNUMBER(SEARCH($M$5,$A67))),IF($M$6="",FALSE,ISNUMBER(SEARCH($M$6,$A67))),IF($M$7="",FALSE,ISNUMBER(SEARCH($M$7,$A67))),IF($M$8="",FALSE,ISNUMBER(SEARCH($M$8,$A67)))),"match","no match"))</f>
        <v/>
      </c>
      <c r="G67" s="12">
        <f>IF(OR(OR($A67="",LEFT(TRIM($A67),5)="Total"),NOT(ISNUMBER($C67)),$C67=0),"",$D67/$C67)</f>
        <v/>
      </c>
      <c r="H67" s="12">
        <f>IF($G67="","",MAX(0,(($D67/$C67)+$M$13^2/(2*$C67))/(1+$M$13^2/$C67)-$M$13*SQRT(($D67/$C67)*(1-$D67/$C67)/$C67+$M$13^2/(4*$C67^2))/(1+$M$13^2/$C67)))</f>
        <v/>
      </c>
      <c r="I67" s="12">
        <f>IF($G67="","",MIN(1,(($D67/$C67)+$M$13^2/(2*$C67))/(1+$M$13^2/$C67)+$M$13*SQRT(($D67/$C67)*(1-$D67/$C67)/$C67+$M$13^2/(4*$C67^2))/(1+$M$13^2/$C67)))</f>
        <v/>
      </c>
      <c r="J67" s="23">
        <f>IF($A67="","",IF(LEFT(TRIM($A67),5)="Total","ignored: a Total row",IF($F67="no match","BLOCK NOW: nothing to do with what you sell",IF($G67="","WATCH: no clicks yet",IF($I67&lt;$M$14,"BLOCK: had a fair chance, confidently below",IF($H67&gt;$M$14,"KEEP: confidently above the benchmark",IF($C67&lt;$M$15,"WATCH: too few clicks to judge","WATCH: undecided")))))))</f>
        <v/>
      </c>
      <c r="K67" s="24">
        <f>IF(OR($A67="",LEFT(TRIM($A67),5)="Total"),0,1)</f>
        <v/>
      </c>
    </row>
    <row r="68">
      <c r="F68" s="23">
        <f>IF(OR($A68="",LEFT(TRIM($A68),5)="Total"),"",IF(OR(IF($M$4="",FALSE,ISNUMBER(SEARCH($M$4,$A68))),IF($M$5="",FALSE,ISNUMBER(SEARCH($M$5,$A68))),IF($M$6="",FALSE,ISNUMBER(SEARCH($M$6,$A68))),IF($M$7="",FALSE,ISNUMBER(SEARCH($M$7,$A68))),IF($M$8="",FALSE,ISNUMBER(SEARCH($M$8,$A68)))),"match","no match"))</f>
        <v/>
      </c>
      <c r="G68" s="12">
        <f>IF(OR(OR($A68="",LEFT(TRIM($A68),5)="Total"),NOT(ISNUMBER($C68)),$C68=0),"",$D68/$C68)</f>
        <v/>
      </c>
      <c r="H68" s="12">
        <f>IF($G68="","",MAX(0,(($D68/$C68)+$M$13^2/(2*$C68))/(1+$M$13^2/$C68)-$M$13*SQRT(($D68/$C68)*(1-$D68/$C68)/$C68+$M$13^2/(4*$C68^2))/(1+$M$13^2/$C68)))</f>
        <v/>
      </c>
      <c r="I68" s="12">
        <f>IF($G68="","",MIN(1,(($D68/$C68)+$M$13^2/(2*$C68))/(1+$M$13^2/$C68)+$M$13*SQRT(($D68/$C68)*(1-$D68/$C68)/$C68+$M$13^2/(4*$C68^2))/(1+$M$13^2/$C68)))</f>
        <v/>
      </c>
      <c r="J68" s="23">
        <f>IF($A68="","",IF(LEFT(TRIM($A68),5)="Total","ignored: a Total row",IF($F68="no match","BLOCK NOW: nothing to do with what you sell",IF($G68="","WATCH: no clicks yet",IF($I68&lt;$M$14,"BLOCK: had a fair chance, confidently below",IF($H68&gt;$M$14,"KEEP: confidently above the benchmark",IF($C68&lt;$M$15,"WATCH: too few clicks to judge","WATCH: undecided")))))))</f>
        <v/>
      </c>
      <c r="K68" s="24">
        <f>IF(OR($A68="",LEFT(TRIM($A68),5)="Total"),0,1)</f>
        <v/>
      </c>
    </row>
    <row r="69">
      <c r="F69" s="23">
        <f>IF(OR($A69="",LEFT(TRIM($A69),5)="Total"),"",IF(OR(IF($M$4="",FALSE,ISNUMBER(SEARCH($M$4,$A69))),IF($M$5="",FALSE,ISNUMBER(SEARCH($M$5,$A69))),IF($M$6="",FALSE,ISNUMBER(SEARCH($M$6,$A69))),IF($M$7="",FALSE,ISNUMBER(SEARCH($M$7,$A69))),IF($M$8="",FALSE,ISNUMBER(SEARCH($M$8,$A69)))),"match","no match"))</f>
        <v/>
      </c>
      <c r="G69" s="12">
        <f>IF(OR(OR($A69="",LEFT(TRIM($A69),5)="Total"),NOT(ISNUMBER($C69)),$C69=0),"",$D69/$C69)</f>
        <v/>
      </c>
      <c r="H69" s="12">
        <f>IF($G69="","",MAX(0,(($D69/$C69)+$M$13^2/(2*$C69))/(1+$M$13^2/$C69)-$M$13*SQRT(($D69/$C69)*(1-$D69/$C69)/$C69+$M$13^2/(4*$C69^2))/(1+$M$13^2/$C69)))</f>
        <v/>
      </c>
      <c r="I69" s="12">
        <f>IF($G69="","",MIN(1,(($D69/$C69)+$M$13^2/(2*$C69))/(1+$M$13^2/$C69)+$M$13*SQRT(($D69/$C69)*(1-$D69/$C69)/$C69+$M$13^2/(4*$C69^2))/(1+$M$13^2/$C69)))</f>
        <v/>
      </c>
      <c r="J69" s="23">
        <f>IF($A69="","",IF(LEFT(TRIM($A69),5)="Total","ignored: a Total row",IF($F69="no match","BLOCK NOW: nothing to do with what you sell",IF($G69="","WATCH: no clicks yet",IF($I69&lt;$M$14,"BLOCK: had a fair chance, confidently below",IF($H69&gt;$M$14,"KEEP: confidently above the benchmark",IF($C69&lt;$M$15,"WATCH: too few clicks to judge","WATCH: undecided")))))))</f>
        <v/>
      </c>
      <c r="K69" s="24">
        <f>IF(OR($A69="",LEFT(TRIM($A69),5)="Total"),0,1)</f>
        <v/>
      </c>
    </row>
    <row r="70">
      <c r="F70" s="23">
        <f>IF(OR($A70="",LEFT(TRIM($A70),5)="Total"),"",IF(OR(IF($M$4="",FALSE,ISNUMBER(SEARCH($M$4,$A70))),IF($M$5="",FALSE,ISNUMBER(SEARCH($M$5,$A70))),IF($M$6="",FALSE,ISNUMBER(SEARCH($M$6,$A70))),IF($M$7="",FALSE,ISNUMBER(SEARCH($M$7,$A70))),IF($M$8="",FALSE,ISNUMBER(SEARCH($M$8,$A70)))),"match","no match"))</f>
        <v/>
      </c>
      <c r="G70" s="12">
        <f>IF(OR(OR($A70="",LEFT(TRIM($A70),5)="Total"),NOT(ISNUMBER($C70)),$C70=0),"",$D70/$C70)</f>
        <v/>
      </c>
      <c r="H70" s="12">
        <f>IF($G70="","",MAX(0,(($D70/$C70)+$M$13^2/(2*$C70))/(1+$M$13^2/$C70)-$M$13*SQRT(($D70/$C70)*(1-$D70/$C70)/$C70+$M$13^2/(4*$C70^2))/(1+$M$13^2/$C70)))</f>
        <v/>
      </c>
      <c r="I70" s="12">
        <f>IF($G70="","",MIN(1,(($D70/$C70)+$M$13^2/(2*$C70))/(1+$M$13^2/$C70)+$M$13*SQRT(($D70/$C70)*(1-$D70/$C70)/$C70+$M$13^2/(4*$C70^2))/(1+$M$13^2/$C70)))</f>
        <v/>
      </c>
      <c r="J70" s="23">
        <f>IF($A70="","",IF(LEFT(TRIM($A70),5)="Total","ignored: a Total row",IF($F70="no match","BLOCK NOW: nothing to do with what you sell",IF($G70="","WATCH: no clicks yet",IF($I70&lt;$M$14,"BLOCK: had a fair chance, confidently below",IF($H70&gt;$M$14,"KEEP: confidently above the benchmark",IF($C70&lt;$M$15,"WATCH: too few clicks to judge","WATCH: undecided")))))))</f>
        <v/>
      </c>
      <c r="K70" s="24">
        <f>IF(OR($A70="",LEFT(TRIM($A70),5)="Total"),0,1)</f>
        <v/>
      </c>
    </row>
    <row r="71">
      <c r="F71" s="23">
        <f>IF(OR($A71="",LEFT(TRIM($A71),5)="Total"),"",IF(OR(IF($M$4="",FALSE,ISNUMBER(SEARCH($M$4,$A71))),IF($M$5="",FALSE,ISNUMBER(SEARCH($M$5,$A71))),IF($M$6="",FALSE,ISNUMBER(SEARCH($M$6,$A71))),IF($M$7="",FALSE,ISNUMBER(SEARCH($M$7,$A71))),IF($M$8="",FALSE,ISNUMBER(SEARCH($M$8,$A71)))),"match","no match"))</f>
        <v/>
      </c>
      <c r="G71" s="12">
        <f>IF(OR(OR($A71="",LEFT(TRIM($A71),5)="Total"),NOT(ISNUMBER($C71)),$C71=0),"",$D71/$C71)</f>
        <v/>
      </c>
      <c r="H71" s="12">
        <f>IF($G71="","",MAX(0,(($D71/$C71)+$M$13^2/(2*$C71))/(1+$M$13^2/$C71)-$M$13*SQRT(($D71/$C71)*(1-$D71/$C71)/$C71+$M$13^2/(4*$C71^2))/(1+$M$13^2/$C71)))</f>
        <v/>
      </c>
      <c r="I71" s="12">
        <f>IF($G71="","",MIN(1,(($D71/$C71)+$M$13^2/(2*$C71))/(1+$M$13^2/$C71)+$M$13*SQRT(($D71/$C71)*(1-$D71/$C71)/$C71+$M$13^2/(4*$C71^2))/(1+$M$13^2/$C71)))</f>
        <v/>
      </c>
      <c r="J71" s="23">
        <f>IF($A71="","",IF(LEFT(TRIM($A71),5)="Total","ignored: a Total row",IF($F71="no match","BLOCK NOW: nothing to do with what you sell",IF($G71="","WATCH: no clicks yet",IF($I71&lt;$M$14,"BLOCK: had a fair chance, confidently below",IF($H71&gt;$M$14,"KEEP: confidently above the benchmark",IF($C71&lt;$M$15,"WATCH: too few clicks to judge","WATCH: undecided")))))))</f>
        <v/>
      </c>
      <c r="K71" s="24">
        <f>IF(OR($A71="",LEFT(TRIM($A71),5)="Total"),0,1)</f>
        <v/>
      </c>
    </row>
    <row r="72">
      <c r="F72" s="23">
        <f>IF(OR($A72="",LEFT(TRIM($A72),5)="Total"),"",IF(OR(IF($M$4="",FALSE,ISNUMBER(SEARCH($M$4,$A72))),IF($M$5="",FALSE,ISNUMBER(SEARCH($M$5,$A72))),IF($M$6="",FALSE,ISNUMBER(SEARCH($M$6,$A72))),IF($M$7="",FALSE,ISNUMBER(SEARCH($M$7,$A72))),IF($M$8="",FALSE,ISNUMBER(SEARCH($M$8,$A72)))),"match","no match"))</f>
        <v/>
      </c>
      <c r="G72" s="12">
        <f>IF(OR(OR($A72="",LEFT(TRIM($A72),5)="Total"),NOT(ISNUMBER($C72)),$C72=0),"",$D72/$C72)</f>
        <v/>
      </c>
      <c r="H72" s="12">
        <f>IF($G72="","",MAX(0,(($D72/$C72)+$M$13^2/(2*$C72))/(1+$M$13^2/$C72)-$M$13*SQRT(($D72/$C72)*(1-$D72/$C72)/$C72+$M$13^2/(4*$C72^2))/(1+$M$13^2/$C72)))</f>
        <v/>
      </c>
      <c r="I72" s="12">
        <f>IF($G72="","",MIN(1,(($D72/$C72)+$M$13^2/(2*$C72))/(1+$M$13^2/$C72)+$M$13*SQRT(($D72/$C72)*(1-$D72/$C72)/$C72+$M$13^2/(4*$C72^2))/(1+$M$13^2/$C72)))</f>
        <v/>
      </c>
      <c r="J72" s="23">
        <f>IF($A72="","",IF(LEFT(TRIM($A72),5)="Total","ignored: a Total row",IF($F72="no match","BLOCK NOW: nothing to do with what you sell",IF($G72="","WATCH: no clicks yet",IF($I72&lt;$M$14,"BLOCK: had a fair chance, confidently below",IF($H72&gt;$M$14,"KEEP: confidently above the benchmark",IF($C72&lt;$M$15,"WATCH: too few clicks to judge","WATCH: undecided")))))))</f>
        <v/>
      </c>
      <c r="K72" s="24">
        <f>IF(OR($A72="",LEFT(TRIM($A72),5)="Total"),0,1)</f>
        <v/>
      </c>
    </row>
    <row r="73">
      <c r="F73" s="23">
        <f>IF(OR($A73="",LEFT(TRIM($A73),5)="Total"),"",IF(OR(IF($M$4="",FALSE,ISNUMBER(SEARCH($M$4,$A73))),IF($M$5="",FALSE,ISNUMBER(SEARCH($M$5,$A73))),IF($M$6="",FALSE,ISNUMBER(SEARCH($M$6,$A73))),IF($M$7="",FALSE,ISNUMBER(SEARCH($M$7,$A73))),IF($M$8="",FALSE,ISNUMBER(SEARCH($M$8,$A73)))),"match","no match"))</f>
        <v/>
      </c>
      <c r="G73" s="12">
        <f>IF(OR(OR($A73="",LEFT(TRIM($A73),5)="Total"),NOT(ISNUMBER($C73)),$C73=0),"",$D73/$C73)</f>
        <v/>
      </c>
      <c r="H73" s="12">
        <f>IF($G73="","",MAX(0,(($D73/$C73)+$M$13^2/(2*$C73))/(1+$M$13^2/$C73)-$M$13*SQRT(($D73/$C73)*(1-$D73/$C73)/$C73+$M$13^2/(4*$C73^2))/(1+$M$13^2/$C73)))</f>
        <v/>
      </c>
      <c r="I73" s="12">
        <f>IF($G73="","",MIN(1,(($D73/$C73)+$M$13^2/(2*$C73))/(1+$M$13^2/$C73)+$M$13*SQRT(($D73/$C73)*(1-$D73/$C73)/$C73+$M$13^2/(4*$C73^2))/(1+$M$13^2/$C73)))</f>
        <v/>
      </c>
      <c r="J73" s="23">
        <f>IF($A73="","",IF(LEFT(TRIM($A73),5)="Total","ignored: a Total row",IF($F73="no match","BLOCK NOW: nothing to do with what you sell",IF($G73="","WATCH: no clicks yet",IF($I73&lt;$M$14,"BLOCK: had a fair chance, confidently below",IF($H73&gt;$M$14,"KEEP: confidently above the benchmark",IF($C73&lt;$M$15,"WATCH: too few clicks to judge","WATCH: undecided")))))))</f>
        <v/>
      </c>
      <c r="K73" s="24">
        <f>IF(OR($A73="",LEFT(TRIM($A73),5)="Total"),0,1)</f>
        <v/>
      </c>
    </row>
    <row r="74">
      <c r="F74" s="23">
        <f>IF(OR($A74="",LEFT(TRIM($A74),5)="Total"),"",IF(OR(IF($M$4="",FALSE,ISNUMBER(SEARCH($M$4,$A74))),IF($M$5="",FALSE,ISNUMBER(SEARCH($M$5,$A74))),IF($M$6="",FALSE,ISNUMBER(SEARCH($M$6,$A74))),IF($M$7="",FALSE,ISNUMBER(SEARCH($M$7,$A74))),IF($M$8="",FALSE,ISNUMBER(SEARCH($M$8,$A74)))),"match","no match"))</f>
        <v/>
      </c>
      <c r="G74" s="12">
        <f>IF(OR(OR($A74="",LEFT(TRIM($A74),5)="Total"),NOT(ISNUMBER($C74)),$C74=0),"",$D74/$C74)</f>
        <v/>
      </c>
      <c r="H74" s="12">
        <f>IF($G74="","",MAX(0,(($D74/$C74)+$M$13^2/(2*$C74))/(1+$M$13^2/$C74)-$M$13*SQRT(($D74/$C74)*(1-$D74/$C74)/$C74+$M$13^2/(4*$C74^2))/(1+$M$13^2/$C74)))</f>
        <v/>
      </c>
      <c r="I74" s="12">
        <f>IF($G74="","",MIN(1,(($D74/$C74)+$M$13^2/(2*$C74))/(1+$M$13^2/$C74)+$M$13*SQRT(($D74/$C74)*(1-$D74/$C74)/$C74+$M$13^2/(4*$C74^2))/(1+$M$13^2/$C74)))</f>
        <v/>
      </c>
      <c r="J74" s="23">
        <f>IF($A74="","",IF(LEFT(TRIM($A74),5)="Total","ignored: a Total row",IF($F74="no match","BLOCK NOW: nothing to do with what you sell",IF($G74="","WATCH: no clicks yet",IF($I74&lt;$M$14,"BLOCK: had a fair chance, confidently below",IF($H74&gt;$M$14,"KEEP: confidently above the benchmark",IF($C74&lt;$M$15,"WATCH: too few clicks to judge","WATCH: undecided")))))))</f>
        <v/>
      </c>
      <c r="K74" s="24">
        <f>IF(OR($A74="",LEFT(TRIM($A74),5)="Total"),0,1)</f>
        <v/>
      </c>
    </row>
    <row r="75">
      <c r="F75" s="23">
        <f>IF(OR($A75="",LEFT(TRIM($A75),5)="Total"),"",IF(OR(IF($M$4="",FALSE,ISNUMBER(SEARCH($M$4,$A75))),IF($M$5="",FALSE,ISNUMBER(SEARCH($M$5,$A75))),IF($M$6="",FALSE,ISNUMBER(SEARCH($M$6,$A75))),IF($M$7="",FALSE,ISNUMBER(SEARCH($M$7,$A75))),IF($M$8="",FALSE,ISNUMBER(SEARCH($M$8,$A75)))),"match","no match"))</f>
        <v/>
      </c>
      <c r="G75" s="12">
        <f>IF(OR(OR($A75="",LEFT(TRIM($A75),5)="Total"),NOT(ISNUMBER($C75)),$C75=0),"",$D75/$C75)</f>
        <v/>
      </c>
      <c r="H75" s="12">
        <f>IF($G75="","",MAX(0,(($D75/$C75)+$M$13^2/(2*$C75))/(1+$M$13^2/$C75)-$M$13*SQRT(($D75/$C75)*(1-$D75/$C75)/$C75+$M$13^2/(4*$C75^2))/(1+$M$13^2/$C75)))</f>
        <v/>
      </c>
      <c r="I75" s="12">
        <f>IF($G75="","",MIN(1,(($D75/$C75)+$M$13^2/(2*$C75))/(1+$M$13^2/$C75)+$M$13*SQRT(($D75/$C75)*(1-$D75/$C75)/$C75+$M$13^2/(4*$C75^2))/(1+$M$13^2/$C75)))</f>
        <v/>
      </c>
      <c r="J75" s="23">
        <f>IF($A75="","",IF(LEFT(TRIM($A75),5)="Total","ignored: a Total row",IF($F75="no match","BLOCK NOW: nothing to do with what you sell",IF($G75="","WATCH: no clicks yet",IF($I75&lt;$M$14,"BLOCK: had a fair chance, confidently below",IF($H75&gt;$M$14,"KEEP: confidently above the benchmark",IF($C75&lt;$M$15,"WATCH: too few clicks to judge","WATCH: undecided")))))))</f>
        <v/>
      </c>
      <c r="K75" s="24">
        <f>IF(OR($A75="",LEFT(TRIM($A75),5)="Total"),0,1)</f>
        <v/>
      </c>
    </row>
    <row r="76">
      <c r="F76" s="23">
        <f>IF(OR($A76="",LEFT(TRIM($A76),5)="Total"),"",IF(OR(IF($M$4="",FALSE,ISNUMBER(SEARCH($M$4,$A76))),IF($M$5="",FALSE,ISNUMBER(SEARCH($M$5,$A76))),IF($M$6="",FALSE,ISNUMBER(SEARCH($M$6,$A76))),IF($M$7="",FALSE,ISNUMBER(SEARCH($M$7,$A76))),IF($M$8="",FALSE,ISNUMBER(SEARCH($M$8,$A76)))),"match","no match"))</f>
        <v/>
      </c>
      <c r="G76" s="12">
        <f>IF(OR(OR($A76="",LEFT(TRIM($A76),5)="Total"),NOT(ISNUMBER($C76)),$C76=0),"",$D76/$C76)</f>
        <v/>
      </c>
      <c r="H76" s="12">
        <f>IF($G76="","",MAX(0,(($D76/$C76)+$M$13^2/(2*$C76))/(1+$M$13^2/$C76)-$M$13*SQRT(($D76/$C76)*(1-$D76/$C76)/$C76+$M$13^2/(4*$C76^2))/(1+$M$13^2/$C76)))</f>
        <v/>
      </c>
      <c r="I76" s="12">
        <f>IF($G76="","",MIN(1,(($D76/$C76)+$M$13^2/(2*$C76))/(1+$M$13^2/$C76)+$M$13*SQRT(($D76/$C76)*(1-$D76/$C76)/$C76+$M$13^2/(4*$C76^2))/(1+$M$13^2/$C76)))</f>
        <v/>
      </c>
      <c r="J76" s="23">
        <f>IF($A76="","",IF(LEFT(TRIM($A76),5)="Total","ignored: a Total row",IF($F76="no match","BLOCK NOW: nothing to do with what you sell",IF($G76="","WATCH: no clicks yet",IF($I76&lt;$M$14,"BLOCK: had a fair chance, confidently below",IF($H76&gt;$M$14,"KEEP: confidently above the benchmark",IF($C76&lt;$M$15,"WATCH: too few clicks to judge","WATCH: undecided")))))))</f>
        <v/>
      </c>
      <c r="K76" s="24">
        <f>IF(OR($A76="",LEFT(TRIM($A76),5)="Total"),0,1)</f>
        <v/>
      </c>
    </row>
    <row r="77">
      <c r="F77" s="23">
        <f>IF(OR($A77="",LEFT(TRIM($A77),5)="Total"),"",IF(OR(IF($M$4="",FALSE,ISNUMBER(SEARCH($M$4,$A77))),IF($M$5="",FALSE,ISNUMBER(SEARCH($M$5,$A77))),IF($M$6="",FALSE,ISNUMBER(SEARCH($M$6,$A77))),IF($M$7="",FALSE,ISNUMBER(SEARCH($M$7,$A77))),IF($M$8="",FALSE,ISNUMBER(SEARCH($M$8,$A77)))),"match","no match"))</f>
        <v/>
      </c>
      <c r="G77" s="12">
        <f>IF(OR(OR($A77="",LEFT(TRIM($A77),5)="Total"),NOT(ISNUMBER($C77)),$C77=0),"",$D77/$C77)</f>
        <v/>
      </c>
      <c r="H77" s="12">
        <f>IF($G77="","",MAX(0,(($D77/$C77)+$M$13^2/(2*$C77))/(1+$M$13^2/$C77)-$M$13*SQRT(($D77/$C77)*(1-$D77/$C77)/$C77+$M$13^2/(4*$C77^2))/(1+$M$13^2/$C77)))</f>
        <v/>
      </c>
      <c r="I77" s="12">
        <f>IF($G77="","",MIN(1,(($D77/$C77)+$M$13^2/(2*$C77))/(1+$M$13^2/$C77)+$M$13*SQRT(($D77/$C77)*(1-$D77/$C77)/$C77+$M$13^2/(4*$C77^2))/(1+$M$13^2/$C77)))</f>
        <v/>
      </c>
      <c r="J77" s="23">
        <f>IF($A77="","",IF(LEFT(TRIM($A77),5)="Total","ignored: a Total row",IF($F77="no match","BLOCK NOW: nothing to do with what you sell",IF($G77="","WATCH: no clicks yet",IF($I77&lt;$M$14,"BLOCK: had a fair chance, confidently below",IF($H77&gt;$M$14,"KEEP: confidently above the benchmark",IF($C77&lt;$M$15,"WATCH: too few clicks to judge","WATCH: undecided")))))))</f>
        <v/>
      </c>
      <c r="K77" s="24">
        <f>IF(OR($A77="",LEFT(TRIM($A77),5)="Total"),0,1)</f>
        <v/>
      </c>
    </row>
    <row r="78">
      <c r="F78" s="23">
        <f>IF(OR($A78="",LEFT(TRIM($A78),5)="Total"),"",IF(OR(IF($M$4="",FALSE,ISNUMBER(SEARCH($M$4,$A78))),IF($M$5="",FALSE,ISNUMBER(SEARCH($M$5,$A78))),IF($M$6="",FALSE,ISNUMBER(SEARCH($M$6,$A78))),IF($M$7="",FALSE,ISNUMBER(SEARCH($M$7,$A78))),IF($M$8="",FALSE,ISNUMBER(SEARCH($M$8,$A78)))),"match","no match"))</f>
        <v/>
      </c>
      <c r="G78" s="12">
        <f>IF(OR(OR($A78="",LEFT(TRIM($A78),5)="Total"),NOT(ISNUMBER($C78)),$C78=0),"",$D78/$C78)</f>
        <v/>
      </c>
      <c r="H78" s="12">
        <f>IF($G78="","",MAX(0,(($D78/$C78)+$M$13^2/(2*$C78))/(1+$M$13^2/$C78)-$M$13*SQRT(($D78/$C78)*(1-$D78/$C78)/$C78+$M$13^2/(4*$C78^2))/(1+$M$13^2/$C78)))</f>
        <v/>
      </c>
      <c r="I78" s="12">
        <f>IF($G78="","",MIN(1,(($D78/$C78)+$M$13^2/(2*$C78))/(1+$M$13^2/$C78)+$M$13*SQRT(($D78/$C78)*(1-$D78/$C78)/$C78+$M$13^2/(4*$C78^2))/(1+$M$13^2/$C78)))</f>
        <v/>
      </c>
      <c r="J78" s="23">
        <f>IF($A78="","",IF(LEFT(TRIM($A78),5)="Total","ignored: a Total row",IF($F78="no match","BLOCK NOW: nothing to do with what you sell",IF($G78="","WATCH: no clicks yet",IF($I78&lt;$M$14,"BLOCK: had a fair chance, confidently below",IF($H78&gt;$M$14,"KEEP: confidently above the benchmark",IF($C78&lt;$M$15,"WATCH: too few clicks to judge","WATCH: undecided")))))))</f>
        <v/>
      </c>
      <c r="K78" s="24">
        <f>IF(OR($A78="",LEFT(TRIM($A78),5)="Total"),0,1)</f>
        <v/>
      </c>
    </row>
    <row r="79">
      <c r="F79" s="23">
        <f>IF(OR($A79="",LEFT(TRIM($A79),5)="Total"),"",IF(OR(IF($M$4="",FALSE,ISNUMBER(SEARCH($M$4,$A79))),IF($M$5="",FALSE,ISNUMBER(SEARCH($M$5,$A79))),IF($M$6="",FALSE,ISNUMBER(SEARCH($M$6,$A79))),IF($M$7="",FALSE,ISNUMBER(SEARCH($M$7,$A79))),IF($M$8="",FALSE,ISNUMBER(SEARCH($M$8,$A79)))),"match","no match"))</f>
        <v/>
      </c>
      <c r="G79" s="12">
        <f>IF(OR(OR($A79="",LEFT(TRIM($A79),5)="Total"),NOT(ISNUMBER($C79)),$C79=0),"",$D79/$C79)</f>
        <v/>
      </c>
      <c r="H79" s="12">
        <f>IF($G79="","",MAX(0,(($D79/$C79)+$M$13^2/(2*$C79))/(1+$M$13^2/$C79)-$M$13*SQRT(($D79/$C79)*(1-$D79/$C79)/$C79+$M$13^2/(4*$C79^2))/(1+$M$13^2/$C79)))</f>
        <v/>
      </c>
      <c r="I79" s="12">
        <f>IF($G79="","",MIN(1,(($D79/$C79)+$M$13^2/(2*$C79))/(1+$M$13^2/$C79)+$M$13*SQRT(($D79/$C79)*(1-$D79/$C79)/$C79+$M$13^2/(4*$C79^2))/(1+$M$13^2/$C79)))</f>
        <v/>
      </c>
      <c r="J79" s="23">
        <f>IF($A79="","",IF(LEFT(TRIM($A79),5)="Total","ignored: a Total row",IF($F79="no match","BLOCK NOW: nothing to do with what you sell",IF($G79="","WATCH: no clicks yet",IF($I79&lt;$M$14,"BLOCK: had a fair chance, confidently below",IF($H79&gt;$M$14,"KEEP: confidently above the benchmark",IF($C79&lt;$M$15,"WATCH: too few clicks to judge","WATCH: undecided")))))))</f>
        <v/>
      </c>
      <c r="K79" s="24">
        <f>IF(OR($A79="",LEFT(TRIM($A79),5)="Total"),0,1)</f>
        <v/>
      </c>
    </row>
    <row r="80">
      <c r="F80" s="23">
        <f>IF(OR($A80="",LEFT(TRIM($A80),5)="Total"),"",IF(OR(IF($M$4="",FALSE,ISNUMBER(SEARCH($M$4,$A80))),IF($M$5="",FALSE,ISNUMBER(SEARCH($M$5,$A80))),IF($M$6="",FALSE,ISNUMBER(SEARCH($M$6,$A80))),IF($M$7="",FALSE,ISNUMBER(SEARCH($M$7,$A80))),IF($M$8="",FALSE,ISNUMBER(SEARCH($M$8,$A80)))),"match","no match"))</f>
        <v/>
      </c>
      <c r="G80" s="12">
        <f>IF(OR(OR($A80="",LEFT(TRIM($A80),5)="Total"),NOT(ISNUMBER($C80)),$C80=0),"",$D80/$C80)</f>
        <v/>
      </c>
      <c r="H80" s="12">
        <f>IF($G80="","",MAX(0,(($D80/$C80)+$M$13^2/(2*$C80))/(1+$M$13^2/$C80)-$M$13*SQRT(($D80/$C80)*(1-$D80/$C80)/$C80+$M$13^2/(4*$C80^2))/(1+$M$13^2/$C80)))</f>
        <v/>
      </c>
      <c r="I80" s="12">
        <f>IF($G80="","",MIN(1,(($D80/$C80)+$M$13^2/(2*$C80))/(1+$M$13^2/$C80)+$M$13*SQRT(($D80/$C80)*(1-$D80/$C80)/$C80+$M$13^2/(4*$C80^2))/(1+$M$13^2/$C80)))</f>
        <v/>
      </c>
      <c r="J80" s="23">
        <f>IF($A80="","",IF(LEFT(TRIM($A80),5)="Total","ignored: a Total row",IF($F80="no match","BLOCK NOW: nothing to do with what you sell",IF($G80="","WATCH: no clicks yet",IF($I80&lt;$M$14,"BLOCK: had a fair chance, confidently below",IF($H80&gt;$M$14,"KEEP: confidently above the benchmark",IF($C80&lt;$M$15,"WATCH: too few clicks to judge","WATCH: undecided")))))))</f>
        <v/>
      </c>
      <c r="K80" s="24">
        <f>IF(OR($A80="",LEFT(TRIM($A80),5)="Total"),0,1)</f>
        <v/>
      </c>
    </row>
    <row r="81">
      <c r="F81" s="23">
        <f>IF(OR($A81="",LEFT(TRIM($A81),5)="Total"),"",IF(OR(IF($M$4="",FALSE,ISNUMBER(SEARCH($M$4,$A81))),IF($M$5="",FALSE,ISNUMBER(SEARCH($M$5,$A81))),IF($M$6="",FALSE,ISNUMBER(SEARCH($M$6,$A81))),IF($M$7="",FALSE,ISNUMBER(SEARCH($M$7,$A81))),IF($M$8="",FALSE,ISNUMBER(SEARCH($M$8,$A81)))),"match","no match"))</f>
        <v/>
      </c>
      <c r="G81" s="12">
        <f>IF(OR(OR($A81="",LEFT(TRIM($A81),5)="Total"),NOT(ISNUMBER($C81)),$C81=0),"",$D81/$C81)</f>
        <v/>
      </c>
      <c r="H81" s="12">
        <f>IF($G81="","",MAX(0,(($D81/$C81)+$M$13^2/(2*$C81))/(1+$M$13^2/$C81)-$M$13*SQRT(($D81/$C81)*(1-$D81/$C81)/$C81+$M$13^2/(4*$C81^2))/(1+$M$13^2/$C81)))</f>
        <v/>
      </c>
      <c r="I81" s="12">
        <f>IF($G81="","",MIN(1,(($D81/$C81)+$M$13^2/(2*$C81))/(1+$M$13^2/$C81)+$M$13*SQRT(($D81/$C81)*(1-$D81/$C81)/$C81+$M$13^2/(4*$C81^2))/(1+$M$13^2/$C81)))</f>
        <v/>
      </c>
      <c r="J81" s="23">
        <f>IF($A81="","",IF(LEFT(TRIM($A81),5)="Total","ignored: a Total row",IF($F81="no match","BLOCK NOW: nothing to do with what you sell",IF($G81="","WATCH: no clicks yet",IF($I81&lt;$M$14,"BLOCK: had a fair chance, confidently below",IF($H81&gt;$M$14,"KEEP: confidently above the benchmark",IF($C81&lt;$M$15,"WATCH: too few clicks to judge","WATCH: undecided")))))))</f>
        <v/>
      </c>
      <c r="K81" s="24">
        <f>IF(OR($A81="",LEFT(TRIM($A81),5)="Total"),0,1)</f>
        <v/>
      </c>
    </row>
    <row r="82">
      <c r="F82" s="23">
        <f>IF(OR($A82="",LEFT(TRIM($A82),5)="Total"),"",IF(OR(IF($M$4="",FALSE,ISNUMBER(SEARCH($M$4,$A82))),IF($M$5="",FALSE,ISNUMBER(SEARCH($M$5,$A82))),IF($M$6="",FALSE,ISNUMBER(SEARCH($M$6,$A82))),IF($M$7="",FALSE,ISNUMBER(SEARCH($M$7,$A82))),IF($M$8="",FALSE,ISNUMBER(SEARCH($M$8,$A82)))),"match","no match"))</f>
        <v/>
      </c>
      <c r="G82" s="12">
        <f>IF(OR(OR($A82="",LEFT(TRIM($A82),5)="Total"),NOT(ISNUMBER($C82)),$C82=0),"",$D82/$C82)</f>
        <v/>
      </c>
      <c r="H82" s="12">
        <f>IF($G82="","",MAX(0,(($D82/$C82)+$M$13^2/(2*$C82))/(1+$M$13^2/$C82)-$M$13*SQRT(($D82/$C82)*(1-$D82/$C82)/$C82+$M$13^2/(4*$C82^2))/(1+$M$13^2/$C82)))</f>
        <v/>
      </c>
      <c r="I82" s="12">
        <f>IF($G82="","",MIN(1,(($D82/$C82)+$M$13^2/(2*$C82))/(1+$M$13^2/$C82)+$M$13*SQRT(($D82/$C82)*(1-$D82/$C82)/$C82+$M$13^2/(4*$C82^2))/(1+$M$13^2/$C82)))</f>
        <v/>
      </c>
      <c r="J82" s="23">
        <f>IF($A82="","",IF(LEFT(TRIM($A82),5)="Total","ignored: a Total row",IF($F82="no match","BLOCK NOW: nothing to do with what you sell",IF($G82="","WATCH: no clicks yet",IF($I82&lt;$M$14,"BLOCK: had a fair chance, confidently below",IF($H82&gt;$M$14,"KEEP: confidently above the benchmark",IF($C82&lt;$M$15,"WATCH: too few clicks to judge","WATCH: undecided")))))))</f>
        <v/>
      </c>
      <c r="K82" s="24">
        <f>IF(OR($A82="",LEFT(TRIM($A82),5)="Total"),0,1)</f>
        <v/>
      </c>
    </row>
    <row r="83">
      <c r="F83" s="23">
        <f>IF(OR($A83="",LEFT(TRIM($A83),5)="Total"),"",IF(OR(IF($M$4="",FALSE,ISNUMBER(SEARCH($M$4,$A83))),IF($M$5="",FALSE,ISNUMBER(SEARCH($M$5,$A83))),IF($M$6="",FALSE,ISNUMBER(SEARCH($M$6,$A83))),IF($M$7="",FALSE,ISNUMBER(SEARCH($M$7,$A83))),IF($M$8="",FALSE,ISNUMBER(SEARCH($M$8,$A83)))),"match","no match"))</f>
        <v/>
      </c>
      <c r="G83" s="12">
        <f>IF(OR(OR($A83="",LEFT(TRIM($A83),5)="Total"),NOT(ISNUMBER($C83)),$C83=0),"",$D83/$C83)</f>
        <v/>
      </c>
      <c r="H83" s="12">
        <f>IF($G83="","",MAX(0,(($D83/$C83)+$M$13^2/(2*$C83))/(1+$M$13^2/$C83)-$M$13*SQRT(($D83/$C83)*(1-$D83/$C83)/$C83+$M$13^2/(4*$C83^2))/(1+$M$13^2/$C83)))</f>
        <v/>
      </c>
      <c r="I83" s="12">
        <f>IF($G83="","",MIN(1,(($D83/$C83)+$M$13^2/(2*$C83))/(1+$M$13^2/$C83)+$M$13*SQRT(($D83/$C83)*(1-$D83/$C83)/$C83+$M$13^2/(4*$C83^2))/(1+$M$13^2/$C83)))</f>
        <v/>
      </c>
      <c r="J83" s="23">
        <f>IF($A83="","",IF(LEFT(TRIM($A83),5)="Total","ignored: a Total row",IF($F83="no match","BLOCK NOW: nothing to do with what you sell",IF($G83="","WATCH: no clicks yet",IF($I83&lt;$M$14,"BLOCK: had a fair chance, confidently below",IF($H83&gt;$M$14,"KEEP: confidently above the benchmark",IF($C83&lt;$M$15,"WATCH: too few clicks to judge","WATCH: undecided")))))))</f>
        <v/>
      </c>
      <c r="K83" s="24">
        <f>IF(OR($A83="",LEFT(TRIM($A83),5)="Total"),0,1)</f>
        <v/>
      </c>
    </row>
    <row r="84">
      <c r="F84" s="23">
        <f>IF(OR($A84="",LEFT(TRIM($A84),5)="Total"),"",IF(OR(IF($M$4="",FALSE,ISNUMBER(SEARCH($M$4,$A84))),IF($M$5="",FALSE,ISNUMBER(SEARCH($M$5,$A84))),IF($M$6="",FALSE,ISNUMBER(SEARCH($M$6,$A84))),IF($M$7="",FALSE,ISNUMBER(SEARCH($M$7,$A84))),IF($M$8="",FALSE,ISNUMBER(SEARCH($M$8,$A84)))),"match","no match"))</f>
        <v/>
      </c>
      <c r="G84" s="12">
        <f>IF(OR(OR($A84="",LEFT(TRIM($A84),5)="Total"),NOT(ISNUMBER($C84)),$C84=0),"",$D84/$C84)</f>
        <v/>
      </c>
      <c r="H84" s="12">
        <f>IF($G84="","",MAX(0,(($D84/$C84)+$M$13^2/(2*$C84))/(1+$M$13^2/$C84)-$M$13*SQRT(($D84/$C84)*(1-$D84/$C84)/$C84+$M$13^2/(4*$C84^2))/(1+$M$13^2/$C84)))</f>
        <v/>
      </c>
      <c r="I84" s="12">
        <f>IF($G84="","",MIN(1,(($D84/$C84)+$M$13^2/(2*$C84))/(1+$M$13^2/$C84)+$M$13*SQRT(($D84/$C84)*(1-$D84/$C84)/$C84+$M$13^2/(4*$C84^2))/(1+$M$13^2/$C84)))</f>
        <v/>
      </c>
      <c r="J84" s="23">
        <f>IF($A84="","",IF(LEFT(TRIM($A84),5)="Total","ignored: a Total row",IF($F84="no match","BLOCK NOW: nothing to do with what you sell",IF($G84="","WATCH: no clicks yet",IF($I84&lt;$M$14,"BLOCK: had a fair chance, confidently below",IF($H84&gt;$M$14,"KEEP: confidently above the benchmark",IF($C84&lt;$M$15,"WATCH: too few clicks to judge","WATCH: undecided")))))))</f>
        <v/>
      </c>
      <c r="K84" s="24">
        <f>IF(OR($A84="",LEFT(TRIM($A84),5)="Total"),0,1)</f>
        <v/>
      </c>
    </row>
    <row r="85">
      <c r="F85" s="23">
        <f>IF(OR($A85="",LEFT(TRIM($A85),5)="Total"),"",IF(OR(IF($M$4="",FALSE,ISNUMBER(SEARCH($M$4,$A85))),IF($M$5="",FALSE,ISNUMBER(SEARCH($M$5,$A85))),IF($M$6="",FALSE,ISNUMBER(SEARCH($M$6,$A85))),IF($M$7="",FALSE,ISNUMBER(SEARCH($M$7,$A85))),IF($M$8="",FALSE,ISNUMBER(SEARCH($M$8,$A85)))),"match","no match"))</f>
        <v/>
      </c>
      <c r="G85" s="12">
        <f>IF(OR(OR($A85="",LEFT(TRIM($A85),5)="Total"),NOT(ISNUMBER($C85)),$C85=0),"",$D85/$C85)</f>
        <v/>
      </c>
      <c r="H85" s="12">
        <f>IF($G85="","",MAX(0,(($D85/$C85)+$M$13^2/(2*$C85))/(1+$M$13^2/$C85)-$M$13*SQRT(($D85/$C85)*(1-$D85/$C85)/$C85+$M$13^2/(4*$C85^2))/(1+$M$13^2/$C85)))</f>
        <v/>
      </c>
      <c r="I85" s="12">
        <f>IF($G85="","",MIN(1,(($D85/$C85)+$M$13^2/(2*$C85))/(1+$M$13^2/$C85)+$M$13*SQRT(($D85/$C85)*(1-$D85/$C85)/$C85+$M$13^2/(4*$C85^2))/(1+$M$13^2/$C85)))</f>
        <v/>
      </c>
      <c r="J85" s="23">
        <f>IF($A85="","",IF(LEFT(TRIM($A85),5)="Total","ignored: a Total row",IF($F85="no match","BLOCK NOW: nothing to do with what you sell",IF($G85="","WATCH: no clicks yet",IF($I85&lt;$M$14,"BLOCK: had a fair chance, confidently below",IF($H85&gt;$M$14,"KEEP: confidently above the benchmark",IF($C85&lt;$M$15,"WATCH: too few clicks to judge","WATCH: undecided")))))))</f>
        <v/>
      </c>
      <c r="K85" s="24">
        <f>IF(OR($A85="",LEFT(TRIM($A85),5)="Total"),0,1)</f>
        <v/>
      </c>
    </row>
    <row r="86">
      <c r="F86" s="23">
        <f>IF(OR($A86="",LEFT(TRIM($A86),5)="Total"),"",IF(OR(IF($M$4="",FALSE,ISNUMBER(SEARCH($M$4,$A86))),IF($M$5="",FALSE,ISNUMBER(SEARCH($M$5,$A86))),IF($M$6="",FALSE,ISNUMBER(SEARCH($M$6,$A86))),IF($M$7="",FALSE,ISNUMBER(SEARCH($M$7,$A86))),IF($M$8="",FALSE,ISNUMBER(SEARCH($M$8,$A86)))),"match","no match"))</f>
        <v/>
      </c>
      <c r="G86" s="12">
        <f>IF(OR(OR($A86="",LEFT(TRIM($A86),5)="Total"),NOT(ISNUMBER($C86)),$C86=0),"",$D86/$C86)</f>
        <v/>
      </c>
      <c r="H86" s="12">
        <f>IF($G86="","",MAX(0,(($D86/$C86)+$M$13^2/(2*$C86))/(1+$M$13^2/$C86)-$M$13*SQRT(($D86/$C86)*(1-$D86/$C86)/$C86+$M$13^2/(4*$C86^2))/(1+$M$13^2/$C86)))</f>
        <v/>
      </c>
      <c r="I86" s="12">
        <f>IF($G86="","",MIN(1,(($D86/$C86)+$M$13^2/(2*$C86))/(1+$M$13^2/$C86)+$M$13*SQRT(($D86/$C86)*(1-$D86/$C86)/$C86+$M$13^2/(4*$C86^2))/(1+$M$13^2/$C86)))</f>
        <v/>
      </c>
      <c r="J86" s="23">
        <f>IF($A86="","",IF(LEFT(TRIM($A86),5)="Total","ignored: a Total row",IF($F86="no match","BLOCK NOW: nothing to do with what you sell",IF($G86="","WATCH: no clicks yet",IF($I86&lt;$M$14,"BLOCK: had a fair chance, confidently below",IF($H86&gt;$M$14,"KEEP: confidently above the benchmark",IF($C86&lt;$M$15,"WATCH: too few clicks to judge","WATCH: undecided")))))))</f>
        <v/>
      </c>
      <c r="K86" s="24">
        <f>IF(OR($A86="",LEFT(TRIM($A86),5)="Total"),0,1)</f>
        <v/>
      </c>
    </row>
    <row r="87">
      <c r="F87" s="23">
        <f>IF(OR($A87="",LEFT(TRIM($A87),5)="Total"),"",IF(OR(IF($M$4="",FALSE,ISNUMBER(SEARCH($M$4,$A87))),IF($M$5="",FALSE,ISNUMBER(SEARCH($M$5,$A87))),IF($M$6="",FALSE,ISNUMBER(SEARCH($M$6,$A87))),IF($M$7="",FALSE,ISNUMBER(SEARCH($M$7,$A87))),IF($M$8="",FALSE,ISNUMBER(SEARCH($M$8,$A87)))),"match","no match"))</f>
        <v/>
      </c>
      <c r="G87" s="12">
        <f>IF(OR(OR($A87="",LEFT(TRIM($A87),5)="Total"),NOT(ISNUMBER($C87)),$C87=0),"",$D87/$C87)</f>
        <v/>
      </c>
      <c r="H87" s="12">
        <f>IF($G87="","",MAX(0,(($D87/$C87)+$M$13^2/(2*$C87))/(1+$M$13^2/$C87)-$M$13*SQRT(($D87/$C87)*(1-$D87/$C87)/$C87+$M$13^2/(4*$C87^2))/(1+$M$13^2/$C87)))</f>
        <v/>
      </c>
      <c r="I87" s="12">
        <f>IF($G87="","",MIN(1,(($D87/$C87)+$M$13^2/(2*$C87))/(1+$M$13^2/$C87)+$M$13*SQRT(($D87/$C87)*(1-$D87/$C87)/$C87+$M$13^2/(4*$C87^2))/(1+$M$13^2/$C87)))</f>
        <v/>
      </c>
      <c r="J87" s="23">
        <f>IF($A87="","",IF(LEFT(TRIM($A87),5)="Total","ignored: a Total row",IF($F87="no match","BLOCK NOW: nothing to do with what you sell",IF($G87="","WATCH: no clicks yet",IF($I87&lt;$M$14,"BLOCK: had a fair chance, confidently below",IF($H87&gt;$M$14,"KEEP: confidently above the benchmark",IF($C87&lt;$M$15,"WATCH: too few clicks to judge","WATCH: undecided")))))))</f>
        <v/>
      </c>
      <c r="K87" s="24">
        <f>IF(OR($A87="",LEFT(TRIM($A87),5)="Total"),0,1)</f>
        <v/>
      </c>
    </row>
    <row r="88">
      <c r="F88" s="23">
        <f>IF(OR($A88="",LEFT(TRIM($A88),5)="Total"),"",IF(OR(IF($M$4="",FALSE,ISNUMBER(SEARCH($M$4,$A88))),IF($M$5="",FALSE,ISNUMBER(SEARCH($M$5,$A88))),IF($M$6="",FALSE,ISNUMBER(SEARCH($M$6,$A88))),IF($M$7="",FALSE,ISNUMBER(SEARCH($M$7,$A88))),IF($M$8="",FALSE,ISNUMBER(SEARCH($M$8,$A88)))),"match","no match"))</f>
        <v/>
      </c>
      <c r="G88" s="12">
        <f>IF(OR(OR($A88="",LEFT(TRIM($A88),5)="Total"),NOT(ISNUMBER($C88)),$C88=0),"",$D88/$C88)</f>
        <v/>
      </c>
      <c r="H88" s="12">
        <f>IF($G88="","",MAX(0,(($D88/$C88)+$M$13^2/(2*$C88))/(1+$M$13^2/$C88)-$M$13*SQRT(($D88/$C88)*(1-$D88/$C88)/$C88+$M$13^2/(4*$C88^2))/(1+$M$13^2/$C88)))</f>
        <v/>
      </c>
      <c r="I88" s="12">
        <f>IF($G88="","",MIN(1,(($D88/$C88)+$M$13^2/(2*$C88))/(1+$M$13^2/$C88)+$M$13*SQRT(($D88/$C88)*(1-$D88/$C88)/$C88+$M$13^2/(4*$C88^2))/(1+$M$13^2/$C88)))</f>
        <v/>
      </c>
      <c r="J88" s="23">
        <f>IF($A88="","",IF(LEFT(TRIM($A88),5)="Total","ignored: a Total row",IF($F88="no match","BLOCK NOW: nothing to do with what you sell",IF($G88="","WATCH: no clicks yet",IF($I88&lt;$M$14,"BLOCK: had a fair chance, confidently below",IF($H88&gt;$M$14,"KEEP: confidently above the benchmark",IF($C88&lt;$M$15,"WATCH: too few clicks to judge","WATCH: undecided")))))))</f>
        <v/>
      </c>
      <c r="K88" s="24">
        <f>IF(OR($A88="",LEFT(TRIM($A88),5)="Total"),0,1)</f>
        <v/>
      </c>
    </row>
    <row r="89">
      <c r="F89" s="23">
        <f>IF(OR($A89="",LEFT(TRIM($A89),5)="Total"),"",IF(OR(IF($M$4="",FALSE,ISNUMBER(SEARCH($M$4,$A89))),IF($M$5="",FALSE,ISNUMBER(SEARCH($M$5,$A89))),IF($M$6="",FALSE,ISNUMBER(SEARCH($M$6,$A89))),IF($M$7="",FALSE,ISNUMBER(SEARCH($M$7,$A89))),IF($M$8="",FALSE,ISNUMBER(SEARCH($M$8,$A89)))),"match","no match"))</f>
        <v/>
      </c>
      <c r="G89" s="12">
        <f>IF(OR(OR($A89="",LEFT(TRIM($A89),5)="Total"),NOT(ISNUMBER($C89)),$C89=0),"",$D89/$C89)</f>
        <v/>
      </c>
      <c r="H89" s="12">
        <f>IF($G89="","",MAX(0,(($D89/$C89)+$M$13^2/(2*$C89))/(1+$M$13^2/$C89)-$M$13*SQRT(($D89/$C89)*(1-$D89/$C89)/$C89+$M$13^2/(4*$C89^2))/(1+$M$13^2/$C89)))</f>
        <v/>
      </c>
      <c r="I89" s="12">
        <f>IF($G89="","",MIN(1,(($D89/$C89)+$M$13^2/(2*$C89))/(1+$M$13^2/$C89)+$M$13*SQRT(($D89/$C89)*(1-$D89/$C89)/$C89+$M$13^2/(4*$C89^2))/(1+$M$13^2/$C89)))</f>
        <v/>
      </c>
      <c r="J89" s="23">
        <f>IF($A89="","",IF(LEFT(TRIM($A89),5)="Total","ignored: a Total row",IF($F89="no match","BLOCK NOW: nothing to do with what you sell",IF($G89="","WATCH: no clicks yet",IF($I89&lt;$M$14,"BLOCK: had a fair chance, confidently below",IF($H89&gt;$M$14,"KEEP: confidently above the benchmark",IF($C89&lt;$M$15,"WATCH: too few clicks to judge","WATCH: undecided")))))))</f>
        <v/>
      </c>
      <c r="K89" s="24">
        <f>IF(OR($A89="",LEFT(TRIM($A89),5)="Total"),0,1)</f>
        <v/>
      </c>
    </row>
    <row r="90">
      <c r="F90" s="23">
        <f>IF(OR($A90="",LEFT(TRIM($A90),5)="Total"),"",IF(OR(IF($M$4="",FALSE,ISNUMBER(SEARCH($M$4,$A90))),IF($M$5="",FALSE,ISNUMBER(SEARCH($M$5,$A90))),IF($M$6="",FALSE,ISNUMBER(SEARCH($M$6,$A90))),IF($M$7="",FALSE,ISNUMBER(SEARCH($M$7,$A90))),IF($M$8="",FALSE,ISNUMBER(SEARCH($M$8,$A90)))),"match","no match"))</f>
        <v/>
      </c>
      <c r="G90" s="12">
        <f>IF(OR(OR($A90="",LEFT(TRIM($A90),5)="Total"),NOT(ISNUMBER($C90)),$C90=0),"",$D90/$C90)</f>
        <v/>
      </c>
      <c r="H90" s="12">
        <f>IF($G90="","",MAX(0,(($D90/$C90)+$M$13^2/(2*$C90))/(1+$M$13^2/$C90)-$M$13*SQRT(($D90/$C90)*(1-$D90/$C90)/$C90+$M$13^2/(4*$C90^2))/(1+$M$13^2/$C90)))</f>
        <v/>
      </c>
      <c r="I90" s="12">
        <f>IF($G90="","",MIN(1,(($D90/$C90)+$M$13^2/(2*$C90))/(1+$M$13^2/$C90)+$M$13*SQRT(($D90/$C90)*(1-$D90/$C90)/$C90+$M$13^2/(4*$C90^2))/(1+$M$13^2/$C90)))</f>
        <v/>
      </c>
      <c r="J90" s="23">
        <f>IF($A90="","",IF(LEFT(TRIM($A90),5)="Total","ignored: a Total row",IF($F90="no match","BLOCK NOW: nothing to do with what you sell",IF($G90="","WATCH: no clicks yet",IF($I90&lt;$M$14,"BLOCK: had a fair chance, confidently below",IF($H90&gt;$M$14,"KEEP: confidently above the benchmark",IF($C90&lt;$M$15,"WATCH: too few clicks to judge","WATCH: undecided")))))))</f>
        <v/>
      </c>
      <c r="K90" s="24">
        <f>IF(OR($A90="",LEFT(TRIM($A90),5)="Total"),0,1)</f>
        <v/>
      </c>
    </row>
    <row r="91">
      <c r="F91" s="23">
        <f>IF(OR($A91="",LEFT(TRIM($A91),5)="Total"),"",IF(OR(IF($M$4="",FALSE,ISNUMBER(SEARCH($M$4,$A91))),IF($M$5="",FALSE,ISNUMBER(SEARCH($M$5,$A91))),IF($M$6="",FALSE,ISNUMBER(SEARCH($M$6,$A91))),IF($M$7="",FALSE,ISNUMBER(SEARCH($M$7,$A91))),IF($M$8="",FALSE,ISNUMBER(SEARCH($M$8,$A91)))),"match","no match"))</f>
        <v/>
      </c>
      <c r="G91" s="12">
        <f>IF(OR(OR($A91="",LEFT(TRIM($A91),5)="Total"),NOT(ISNUMBER($C91)),$C91=0),"",$D91/$C91)</f>
        <v/>
      </c>
      <c r="H91" s="12">
        <f>IF($G91="","",MAX(0,(($D91/$C91)+$M$13^2/(2*$C91))/(1+$M$13^2/$C91)-$M$13*SQRT(($D91/$C91)*(1-$D91/$C91)/$C91+$M$13^2/(4*$C91^2))/(1+$M$13^2/$C91)))</f>
        <v/>
      </c>
      <c r="I91" s="12">
        <f>IF($G91="","",MIN(1,(($D91/$C91)+$M$13^2/(2*$C91))/(1+$M$13^2/$C91)+$M$13*SQRT(($D91/$C91)*(1-$D91/$C91)/$C91+$M$13^2/(4*$C91^2))/(1+$M$13^2/$C91)))</f>
        <v/>
      </c>
      <c r="J91" s="23">
        <f>IF($A91="","",IF(LEFT(TRIM($A91),5)="Total","ignored: a Total row",IF($F91="no match","BLOCK NOW: nothing to do with what you sell",IF($G91="","WATCH: no clicks yet",IF($I91&lt;$M$14,"BLOCK: had a fair chance, confidently below",IF($H91&gt;$M$14,"KEEP: confidently above the benchmark",IF($C91&lt;$M$15,"WATCH: too few clicks to judge","WATCH: undecided")))))))</f>
        <v/>
      </c>
      <c r="K91" s="24">
        <f>IF(OR($A91="",LEFT(TRIM($A91),5)="Total"),0,1)</f>
        <v/>
      </c>
    </row>
    <row r="92">
      <c r="F92" s="23">
        <f>IF(OR($A92="",LEFT(TRIM($A92),5)="Total"),"",IF(OR(IF($M$4="",FALSE,ISNUMBER(SEARCH($M$4,$A92))),IF($M$5="",FALSE,ISNUMBER(SEARCH($M$5,$A92))),IF($M$6="",FALSE,ISNUMBER(SEARCH($M$6,$A92))),IF($M$7="",FALSE,ISNUMBER(SEARCH($M$7,$A92))),IF($M$8="",FALSE,ISNUMBER(SEARCH($M$8,$A92)))),"match","no match"))</f>
        <v/>
      </c>
      <c r="G92" s="12">
        <f>IF(OR(OR($A92="",LEFT(TRIM($A92),5)="Total"),NOT(ISNUMBER($C92)),$C92=0),"",$D92/$C92)</f>
        <v/>
      </c>
      <c r="H92" s="12">
        <f>IF($G92="","",MAX(0,(($D92/$C92)+$M$13^2/(2*$C92))/(1+$M$13^2/$C92)-$M$13*SQRT(($D92/$C92)*(1-$D92/$C92)/$C92+$M$13^2/(4*$C92^2))/(1+$M$13^2/$C92)))</f>
        <v/>
      </c>
      <c r="I92" s="12">
        <f>IF($G92="","",MIN(1,(($D92/$C92)+$M$13^2/(2*$C92))/(1+$M$13^2/$C92)+$M$13*SQRT(($D92/$C92)*(1-$D92/$C92)/$C92+$M$13^2/(4*$C92^2))/(1+$M$13^2/$C92)))</f>
        <v/>
      </c>
      <c r="J92" s="23">
        <f>IF($A92="","",IF(LEFT(TRIM($A92),5)="Total","ignored: a Total row",IF($F92="no match","BLOCK NOW: nothing to do with what you sell",IF($G92="","WATCH: no clicks yet",IF($I92&lt;$M$14,"BLOCK: had a fair chance, confidently below",IF($H92&gt;$M$14,"KEEP: confidently above the benchmark",IF($C92&lt;$M$15,"WATCH: too few clicks to judge","WATCH: undecided")))))))</f>
        <v/>
      </c>
      <c r="K92" s="24">
        <f>IF(OR($A92="",LEFT(TRIM($A92),5)="Total"),0,1)</f>
        <v/>
      </c>
    </row>
    <row r="93">
      <c r="F93" s="23">
        <f>IF(OR($A93="",LEFT(TRIM($A93),5)="Total"),"",IF(OR(IF($M$4="",FALSE,ISNUMBER(SEARCH($M$4,$A93))),IF($M$5="",FALSE,ISNUMBER(SEARCH($M$5,$A93))),IF($M$6="",FALSE,ISNUMBER(SEARCH($M$6,$A93))),IF($M$7="",FALSE,ISNUMBER(SEARCH($M$7,$A93))),IF($M$8="",FALSE,ISNUMBER(SEARCH($M$8,$A93)))),"match","no match"))</f>
        <v/>
      </c>
      <c r="G93" s="12">
        <f>IF(OR(OR($A93="",LEFT(TRIM($A93),5)="Total"),NOT(ISNUMBER($C93)),$C93=0),"",$D93/$C93)</f>
        <v/>
      </c>
      <c r="H93" s="12">
        <f>IF($G93="","",MAX(0,(($D93/$C93)+$M$13^2/(2*$C93))/(1+$M$13^2/$C93)-$M$13*SQRT(($D93/$C93)*(1-$D93/$C93)/$C93+$M$13^2/(4*$C93^2))/(1+$M$13^2/$C93)))</f>
        <v/>
      </c>
      <c r="I93" s="12">
        <f>IF($G93="","",MIN(1,(($D93/$C93)+$M$13^2/(2*$C93))/(1+$M$13^2/$C93)+$M$13*SQRT(($D93/$C93)*(1-$D93/$C93)/$C93+$M$13^2/(4*$C93^2))/(1+$M$13^2/$C93)))</f>
        <v/>
      </c>
      <c r="J93" s="23">
        <f>IF($A93="","",IF(LEFT(TRIM($A93),5)="Total","ignored: a Total row",IF($F93="no match","BLOCK NOW: nothing to do with what you sell",IF($G93="","WATCH: no clicks yet",IF($I93&lt;$M$14,"BLOCK: had a fair chance, confidently below",IF($H93&gt;$M$14,"KEEP: confidently above the benchmark",IF($C93&lt;$M$15,"WATCH: too few clicks to judge","WATCH: undecided")))))))</f>
        <v/>
      </c>
      <c r="K93" s="24">
        <f>IF(OR($A93="",LEFT(TRIM($A93),5)="Total"),0,1)</f>
        <v/>
      </c>
    </row>
    <row r="94">
      <c r="F94" s="23">
        <f>IF(OR($A94="",LEFT(TRIM($A94),5)="Total"),"",IF(OR(IF($M$4="",FALSE,ISNUMBER(SEARCH($M$4,$A94))),IF($M$5="",FALSE,ISNUMBER(SEARCH($M$5,$A94))),IF($M$6="",FALSE,ISNUMBER(SEARCH($M$6,$A94))),IF($M$7="",FALSE,ISNUMBER(SEARCH($M$7,$A94))),IF($M$8="",FALSE,ISNUMBER(SEARCH($M$8,$A94)))),"match","no match"))</f>
        <v/>
      </c>
      <c r="G94" s="12">
        <f>IF(OR(OR($A94="",LEFT(TRIM($A94),5)="Total"),NOT(ISNUMBER($C94)),$C94=0),"",$D94/$C94)</f>
        <v/>
      </c>
      <c r="H94" s="12">
        <f>IF($G94="","",MAX(0,(($D94/$C94)+$M$13^2/(2*$C94))/(1+$M$13^2/$C94)-$M$13*SQRT(($D94/$C94)*(1-$D94/$C94)/$C94+$M$13^2/(4*$C94^2))/(1+$M$13^2/$C94)))</f>
        <v/>
      </c>
      <c r="I94" s="12">
        <f>IF($G94="","",MIN(1,(($D94/$C94)+$M$13^2/(2*$C94))/(1+$M$13^2/$C94)+$M$13*SQRT(($D94/$C94)*(1-$D94/$C94)/$C94+$M$13^2/(4*$C94^2))/(1+$M$13^2/$C94)))</f>
        <v/>
      </c>
      <c r="J94" s="23">
        <f>IF($A94="","",IF(LEFT(TRIM($A94),5)="Total","ignored: a Total row",IF($F94="no match","BLOCK NOW: nothing to do with what you sell",IF($G94="","WATCH: no clicks yet",IF($I94&lt;$M$14,"BLOCK: had a fair chance, confidently below",IF($H94&gt;$M$14,"KEEP: confidently above the benchmark",IF($C94&lt;$M$15,"WATCH: too few clicks to judge","WATCH: undecided")))))))</f>
        <v/>
      </c>
      <c r="K94" s="24">
        <f>IF(OR($A94="",LEFT(TRIM($A94),5)="Total"),0,1)</f>
        <v/>
      </c>
    </row>
    <row r="95">
      <c r="F95" s="23">
        <f>IF(OR($A95="",LEFT(TRIM($A95),5)="Total"),"",IF(OR(IF($M$4="",FALSE,ISNUMBER(SEARCH($M$4,$A95))),IF($M$5="",FALSE,ISNUMBER(SEARCH($M$5,$A95))),IF($M$6="",FALSE,ISNUMBER(SEARCH($M$6,$A95))),IF($M$7="",FALSE,ISNUMBER(SEARCH($M$7,$A95))),IF($M$8="",FALSE,ISNUMBER(SEARCH($M$8,$A95)))),"match","no match"))</f>
        <v/>
      </c>
      <c r="G95" s="12">
        <f>IF(OR(OR($A95="",LEFT(TRIM($A95),5)="Total"),NOT(ISNUMBER($C95)),$C95=0),"",$D95/$C95)</f>
        <v/>
      </c>
      <c r="H95" s="12">
        <f>IF($G95="","",MAX(0,(($D95/$C95)+$M$13^2/(2*$C95))/(1+$M$13^2/$C95)-$M$13*SQRT(($D95/$C95)*(1-$D95/$C95)/$C95+$M$13^2/(4*$C95^2))/(1+$M$13^2/$C95)))</f>
        <v/>
      </c>
      <c r="I95" s="12">
        <f>IF($G95="","",MIN(1,(($D95/$C95)+$M$13^2/(2*$C95))/(1+$M$13^2/$C95)+$M$13*SQRT(($D95/$C95)*(1-$D95/$C95)/$C95+$M$13^2/(4*$C95^2))/(1+$M$13^2/$C95)))</f>
        <v/>
      </c>
      <c r="J95" s="23">
        <f>IF($A95="","",IF(LEFT(TRIM($A95),5)="Total","ignored: a Total row",IF($F95="no match","BLOCK NOW: nothing to do with what you sell",IF($G95="","WATCH: no clicks yet",IF($I95&lt;$M$14,"BLOCK: had a fair chance, confidently below",IF($H95&gt;$M$14,"KEEP: confidently above the benchmark",IF($C95&lt;$M$15,"WATCH: too few clicks to judge","WATCH: undecided")))))))</f>
        <v/>
      </c>
      <c r="K95" s="24">
        <f>IF(OR($A95="",LEFT(TRIM($A95),5)="Total"),0,1)</f>
        <v/>
      </c>
    </row>
    <row r="96">
      <c r="F96" s="23">
        <f>IF(OR($A96="",LEFT(TRIM($A96),5)="Total"),"",IF(OR(IF($M$4="",FALSE,ISNUMBER(SEARCH($M$4,$A96))),IF($M$5="",FALSE,ISNUMBER(SEARCH($M$5,$A96))),IF($M$6="",FALSE,ISNUMBER(SEARCH($M$6,$A96))),IF($M$7="",FALSE,ISNUMBER(SEARCH($M$7,$A96))),IF($M$8="",FALSE,ISNUMBER(SEARCH($M$8,$A96)))),"match","no match"))</f>
        <v/>
      </c>
      <c r="G96" s="12">
        <f>IF(OR(OR($A96="",LEFT(TRIM($A96),5)="Total"),NOT(ISNUMBER($C96)),$C96=0),"",$D96/$C96)</f>
        <v/>
      </c>
      <c r="H96" s="12">
        <f>IF($G96="","",MAX(0,(($D96/$C96)+$M$13^2/(2*$C96))/(1+$M$13^2/$C96)-$M$13*SQRT(($D96/$C96)*(1-$D96/$C96)/$C96+$M$13^2/(4*$C96^2))/(1+$M$13^2/$C96)))</f>
        <v/>
      </c>
      <c r="I96" s="12">
        <f>IF($G96="","",MIN(1,(($D96/$C96)+$M$13^2/(2*$C96))/(1+$M$13^2/$C96)+$M$13*SQRT(($D96/$C96)*(1-$D96/$C96)/$C96+$M$13^2/(4*$C96^2))/(1+$M$13^2/$C96)))</f>
        <v/>
      </c>
      <c r="J96" s="23">
        <f>IF($A96="","",IF(LEFT(TRIM($A96),5)="Total","ignored: a Total row",IF($F96="no match","BLOCK NOW: nothing to do with what you sell",IF($G96="","WATCH: no clicks yet",IF($I96&lt;$M$14,"BLOCK: had a fair chance, confidently below",IF($H96&gt;$M$14,"KEEP: confidently above the benchmark",IF($C96&lt;$M$15,"WATCH: too few clicks to judge","WATCH: undecided")))))))</f>
        <v/>
      </c>
      <c r="K96" s="24">
        <f>IF(OR($A96="",LEFT(TRIM($A96),5)="Total"),0,1)</f>
        <v/>
      </c>
    </row>
    <row r="97">
      <c r="F97" s="23">
        <f>IF(OR($A97="",LEFT(TRIM($A97),5)="Total"),"",IF(OR(IF($M$4="",FALSE,ISNUMBER(SEARCH($M$4,$A97))),IF($M$5="",FALSE,ISNUMBER(SEARCH($M$5,$A97))),IF($M$6="",FALSE,ISNUMBER(SEARCH($M$6,$A97))),IF($M$7="",FALSE,ISNUMBER(SEARCH($M$7,$A97))),IF($M$8="",FALSE,ISNUMBER(SEARCH($M$8,$A97)))),"match","no match"))</f>
        <v/>
      </c>
      <c r="G97" s="12">
        <f>IF(OR(OR($A97="",LEFT(TRIM($A97),5)="Total"),NOT(ISNUMBER($C97)),$C97=0),"",$D97/$C97)</f>
        <v/>
      </c>
      <c r="H97" s="12">
        <f>IF($G97="","",MAX(0,(($D97/$C97)+$M$13^2/(2*$C97))/(1+$M$13^2/$C97)-$M$13*SQRT(($D97/$C97)*(1-$D97/$C97)/$C97+$M$13^2/(4*$C97^2))/(1+$M$13^2/$C97)))</f>
        <v/>
      </c>
      <c r="I97" s="12">
        <f>IF($G97="","",MIN(1,(($D97/$C97)+$M$13^2/(2*$C97))/(1+$M$13^2/$C97)+$M$13*SQRT(($D97/$C97)*(1-$D97/$C97)/$C97+$M$13^2/(4*$C97^2))/(1+$M$13^2/$C97)))</f>
        <v/>
      </c>
      <c r="J97" s="23">
        <f>IF($A97="","",IF(LEFT(TRIM($A97),5)="Total","ignored: a Total row",IF($F97="no match","BLOCK NOW: nothing to do with what you sell",IF($G97="","WATCH: no clicks yet",IF($I97&lt;$M$14,"BLOCK: had a fair chance, confidently below",IF($H97&gt;$M$14,"KEEP: confidently above the benchmark",IF($C97&lt;$M$15,"WATCH: too few clicks to judge","WATCH: undecided")))))))</f>
        <v/>
      </c>
      <c r="K97" s="24">
        <f>IF(OR($A97="",LEFT(TRIM($A97),5)="Total"),0,1)</f>
        <v/>
      </c>
    </row>
    <row r="98">
      <c r="F98" s="23">
        <f>IF(OR($A98="",LEFT(TRIM($A98),5)="Total"),"",IF(OR(IF($M$4="",FALSE,ISNUMBER(SEARCH($M$4,$A98))),IF($M$5="",FALSE,ISNUMBER(SEARCH($M$5,$A98))),IF($M$6="",FALSE,ISNUMBER(SEARCH($M$6,$A98))),IF($M$7="",FALSE,ISNUMBER(SEARCH($M$7,$A98))),IF($M$8="",FALSE,ISNUMBER(SEARCH($M$8,$A98)))),"match","no match"))</f>
        <v/>
      </c>
      <c r="G98" s="12">
        <f>IF(OR(OR($A98="",LEFT(TRIM($A98),5)="Total"),NOT(ISNUMBER($C98)),$C98=0),"",$D98/$C98)</f>
        <v/>
      </c>
      <c r="H98" s="12">
        <f>IF($G98="","",MAX(0,(($D98/$C98)+$M$13^2/(2*$C98))/(1+$M$13^2/$C98)-$M$13*SQRT(($D98/$C98)*(1-$D98/$C98)/$C98+$M$13^2/(4*$C98^2))/(1+$M$13^2/$C98)))</f>
        <v/>
      </c>
      <c r="I98" s="12">
        <f>IF($G98="","",MIN(1,(($D98/$C98)+$M$13^2/(2*$C98))/(1+$M$13^2/$C98)+$M$13*SQRT(($D98/$C98)*(1-$D98/$C98)/$C98+$M$13^2/(4*$C98^2))/(1+$M$13^2/$C98)))</f>
        <v/>
      </c>
      <c r="J98" s="23">
        <f>IF($A98="","",IF(LEFT(TRIM($A98),5)="Total","ignored: a Total row",IF($F98="no match","BLOCK NOW: nothing to do with what you sell",IF($G98="","WATCH: no clicks yet",IF($I98&lt;$M$14,"BLOCK: had a fair chance, confidently below",IF($H98&gt;$M$14,"KEEP: confidently above the benchmark",IF($C98&lt;$M$15,"WATCH: too few clicks to judge","WATCH: undecided")))))))</f>
        <v/>
      </c>
      <c r="K98" s="24">
        <f>IF(OR($A98="",LEFT(TRIM($A98),5)="Total"),0,1)</f>
        <v/>
      </c>
    </row>
    <row r="99">
      <c r="F99" s="23">
        <f>IF(OR($A99="",LEFT(TRIM($A99),5)="Total"),"",IF(OR(IF($M$4="",FALSE,ISNUMBER(SEARCH($M$4,$A99))),IF($M$5="",FALSE,ISNUMBER(SEARCH($M$5,$A99))),IF($M$6="",FALSE,ISNUMBER(SEARCH($M$6,$A99))),IF($M$7="",FALSE,ISNUMBER(SEARCH($M$7,$A99))),IF($M$8="",FALSE,ISNUMBER(SEARCH($M$8,$A99)))),"match","no match"))</f>
        <v/>
      </c>
      <c r="G99" s="12">
        <f>IF(OR(OR($A99="",LEFT(TRIM($A99),5)="Total"),NOT(ISNUMBER($C99)),$C99=0),"",$D99/$C99)</f>
        <v/>
      </c>
      <c r="H99" s="12">
        <f>IF($G99="","",MAX(0,(($D99/$C99)+$M$13^2/(2*$C99))/(1+$M$13^2/$C99)-$M$13*SQRT(($D99/$C99)*(1-$D99/$C99)/$C99+$M$13^2/(4*$C99^2))/(1+$M$13^2/$C99)))</f>
        <v/>
      </c>
      <c r="I99" s="12">
        <f>IF($G99="","",MIN(1,(($D99/$C99)+$M$13^2/(2*$C99))/(1+$M$13^2/$C99)+$M$13*SQRT(($D99/$C99)*(1-$D99/$C99)/$C99+$M$13^2/(4*$C99^2))/(1+$M$13^2/$C99)))</f>
        <v/>
      </c>
      <c r="J99" s="23">
        <f>IF($A99="","",IF(LEFT(TRIM($A99),5)="Total","ignored: a Total row",IF($F99="no match","BLOCK NOW: nothing to do with what you sell",IF($G99="","WATCH: no clicks yet",IF($I99&lt;$M$14,"BLOCK: had a fair chance, confidently below",IF($H99&gt;$M$14,"KEEP: confidently above the benchmark",IF($C99&lt;$M$15,"WATCH: too few clicks to judge","WATCH: undecided")))))))</f>
        <v/>
      </c>
      <c r="K99" s="24">
        <f>IF(OR($A99="",LEFT(TRIM($A99),5)="Total"),0,1)</f>
        <v/>
      </c>
    </row>
    <row r="100">
      <c r="F100" s="23">
        <f>IF(OR($A100="",LEFT(TRIM($A100),5)="Total"),"",IF(OR(IF($M$4="",FALSE,ISNUMBER(SEARCH($M$4,$A100))),IF($M$5="",FALSE,ISNUMBER(SEARCH($M$5,$A100))),IF($M$6="",FALSE,ISNUMBER(SEARCH($M$6,$A100))),IF($M$7="",FALSE,ISNUMBER(SEARCH($M$7,$A100))),IF($M$8="",FALSE,ISNUMBER(SEARCH($M$8,$A100)))),"match","no match"))</f>
        <v/>
      </c>
      <c r="G100" s="12">
        <f>IF(OR(OR($A100="",LEFT(TRIM($A100),5)="Total"),NOT(ISNUMBER($C100)),$C100=0),"",$D100/$C100)</f>
        <v/>
      </c>
      <c r="H100" s="12">
        <f>IF($G100="","",MAX(0,(($D100/$C100)+$M$13^2/(2*$C100))/(1+$M$13^2/$C100)-$M$13*SQRT(($D100/$C100)*(1-$D100/$C100)/$C100+$M$13^2/(4*$C100^2))/(1+$M$13^2/$C100)))</f>
        <v/>
      </c>
      <c r="I100" s="12">
        <f>IF($G100="","",MIN(1,(($D100/$C100)+$M$13^2/(2*$C100))/(1+$M$13^2/$C100)+$M$13*SQRT(($D100/$C100)*(1-$D100/$C100)/$C100+$M$13^2/(4*$C100^2))/(1+$M$13^2/$C100)))</f>
        <v/>
      </c>
      <c r="J100" s="23">
        <f>IF($A100="","",IF(LEFT(TRIM($A100),5)="Total","ignored: a Total row",IF($F100="no match","BLOCK NOW: nothing to do with what you sell",IF($G100="","WATCH: no clicks yet",IF($I100&lt;$M$14,"BLOCK: had a fair chance, confidently below",IF($H100&gt;$M$14,"KEEP: confidently above the benchmark",IF($C100&lt;$M$15,"WATCH: too few clicks to judge","WATCH: undecided")))))))</f>
        <v/>
      </c>
      <c r="K100" s="24">
        <f>IF(OR($A100="",LEFT(TRIM($A100),5)="Total"),0,1)</f>
        <v/>
      </c>
    </row>
    <row r="101">
      <c r="F101" s="23">
        <f>IF(OR($A101="",LEFT(TRIM($A101),5)="Total"),"",IF(OR(IF($M$4="",FALSE,ISNUMBER(SEARCH($M$4,$A101))),IF($M$5="",FALSE,ISNUMBER(SEARCH($M$5,$A101))),IF($M$6="",FALSE,ISNUMBER(SEARCH($M$6,$A101))),IF($M$7="",FALSE,ISNUMBER(SEARCH($M$7,$A101))),IF($M$8="",FALSE,ISNUMBER(SEARCH($M$8,$A101)))),"match","no match"))</f>
        <v/>
      </c>
      <c r="G101" s="12">
        <f>IF(OR(OR($A101="",LEFT(TRIM($A101),5)="Total"),NOT(ISNUMBER($C101)),$C101=0),"",$D101/$C101)</f>
        <v/>
      </c>
      <c r="H101" s="12">
        <f>IF($G101="","",MAX(0,(($D101/$C101)+$M$13^2/(2*$C101))/(1+$M$13^2/$C101)-$M$13*SQRT(($D101/$C101)*(1-$D101/$C101)/$C101+$M$13^2/(4*$C101^2))/(1+$M$13^2/$C101)))</f>
        <v/>
      </c>
      <c r="I101" s="12">
        <f>IF($G101="","",MIN(1,(($D101/$C101)+$M$13^2/(2*$C101))/(1+$M$13^2/$C101)+$M$13*SQRT(($D101/$C101)*(1-$D101/$C101)/$C101+$M$13^2/(4*$C101^2))/(1+$M$13^2/$C101)))</f>
        <v/>
      </c>
      <c r="J101" s="23">
        <f>IF($A101="","",IF(LEFT(TRIM($A101),5)="Total","ignored: a Total row",IF($F101="no match","BLOCK NOW: nothing to do with what you sell",IF($G101="","WATCH: no clicks yet",IF($I101&lt;$M$14,"BLOCK: had a fair chance, confidently below",IF($H101&gt;$M$14,"KEEP: confidently above the benchmark",IF($C101&lt;$M$15,"WATCH: too few clicks to judge","WATCH: undecided")))))))</f>
        <v/>
      </c>
      <c r="K101" s="24">
        <f>IF(OR($A101="",LEFT(TRIM($A101),5)="Total"),0,1)</f>
        <v/>
      </c>
    </row>
    <row r="102">
      <c r="F102" s="23">
        <f>IF(OR($A102="",LEFT(TRIM($A102),5)="Total"),"",IF(OR(IF($M$4="",FALSE,ISNUMBER(SEARCH($M$4,$A102))),IF($M$5="",FALSE,ISNUMBER(SEARCH($M$5,$A102))),IF($M$6="",FALSE,ISNUMBER(SEARCH($M$6,$A102))),IF($M$7="",FALSE,ISNUMBER(SEARCH($M$7,$A102))),IF($M$8="",FALSE,ISNUMBER(SEARCH($M$8,$A102)))),"match","no match"))</f>
        <v/>
      </c>
      <c r="G102" s="12">
        <f>IF(OR(OR($A102="",LEFT(TRIM($A102),5)="Total"),NOT(ISNUMBER($C102)),$C102=0),"",$D102/$C102)</f>
        <v/>
      </c>
      <c r="H102" s="12">
        <f>IF($G102="","",MAX(0,(($D102/$C102)+$M$13^2/(2*$C102))/(1+$M$13^2/$C102)-$M$13*SQRT(($D102/$C102)*(1-$D102/$C102)/$C102+$M$13^2/(4*$C102^2))/(1+$M$13^2/$C102)))</f>
        <v/>
      </c>
      <c r="I102" s="12">
        <f>IF($G102="","",MIN(1,(($D102/$C102)+$M$13^2/(2*$C102))/(1+$M$13^2/$C102)+$M$13*SQRT(($D102/$C102)*(1-$D102/$C102)/$C102+$M$13^2/(4*$C102^2))/(1+$M$13^2/$C102)))</f>
        <v/>
      </c>
      <c r="J102" s="23">
        <f>IF($A102="","",IF(LEFT(TRIM($A102),5)="Total","ignored: a Total row",IF($F102="no match","BLOCK NOW: nothing to do with what you sell",IF($G102="","WATCH: no clicks yet",IF($I102&lt;$M$14,"BLOCK: had a fair chance, confidently below",IF($H102&gt;$M$14,"KEEP: confidently above the benchmark",IF($C102&lt;$M$15,"WATCH: too few clicks to judge","WATCH: undecided")))))))</f>
        <v/>
      </c>
      <c r="K102" s="24">
        <f>IF(OR($A102="",LEFT(TRIM($A102),5)="Total"),0,1)</f>
        <v/>
      </c>
    </row>
    <row r="103">
      <c r="F103" s="23">
        <f>IF(OR($A103="",LEFT(TRIM($A103),5)="Total"),"",IF(OR(IF($M$4="",FALSE,ISNUMBER(SEARCH($M$4,$A103))),IF($M$5="",FALSE,ISNUMBER(SEARCH($M$5,$A103))),IF($M$6="",FALSE,ISNUMBER(SEARCH($M$6,$A103))),IF($M$7="",FALSE,ISNUMBER(SEARCH($M$7,$A103))),IF($M$8="",FALSE,ISNUMBER(SEARCH($M$8,$A103)))),"match","no match"))</f>
        <v/>
      </c>
      <c r="G103" s="12">
        <f>IF(OR(OR($A103="",LEFT(TRIM($A103),5)="Total"),NOT(ISNUMBER($C103)),$C103=0),"",$D103/$C103)</f>
        <v/>
      </c>
      <c r="H103" s="12">
        <f>IF($G103="","",MAX(0,(($D103/$C103)+$M$13^2/(2*$C103))/(1+$M$13^2/$C103)-$M$13*SQRT(($D103/$C103)*(1-$D103/$C103)/$C103+$M$13^2/(4*$C103^2))/(1+$M$13^2/$C103)))</f>
        <v/>
      </c>
      <c r="I103" s="12">
        <f>IF($G103="","",MIN(1,(($D103/$C103)+$M$13^2/(2*$C103))/(1+$M$13^2/$C103)+$M$13*SQRT(($D103/$C103)*(1-$D103/$C103)/$C103+$M$13^2/(4*$C103^2))/(1+$M$13^2/$C103)))</f>
        <v/>
      </c>
      <c r="J103" s="23">
        <f>IF($A103="","",IF(LEFT(TRIM($A103),5)="Total","ignored: a Total row",IF($F103="no match","BLOCK NOW: nothing to do with what you sell",IF($G103="","WATCH: no clicks yet",IF($I103&lt;$M$14,"BLOCK: had a fair chance, confidently below",IF($H103&gt;$M$14,"KEEP: confidently above the benchmark",IF($C103&lt;$M$15,"WATCH: too few clicks to judge","WATCH: undecided")))))))</f>
        <v/>
      </c>
      <c r="K103" s="24">
        <f>IF(OR($A103="",LEFT(TRIM($A103),5)="Total"),0,1)</f>
        <v/>
      </c>
    </row>
    <row r="104">
      <c r="F104" s="23">
        <f>IF(OR($A104="",LEFT(TRIM($A104),5)="Total"),"",IF(OR(IF($M$4="",FALSE,ISNUMBER(SEARCH($M$4,$A104))),IF($M$5="",FALSE,ISNUMBER(SEARCH($M$5,$A104))),IF($M$6="",FALSE,ISNUMBER(SEARCH($M$6,$A104))),IF($M$7="",FALSE,ISNUMBER(SEARCH($M$7,$A104))),IF($M$8="",FALSE,ISNUMBER(SEARCH($M$8,$A104)))),"match","no match"))</f>
        <v/>
      </c>
      <c r="G104" s="12">
        <f>IF(OR(OR($A104="",LEFT(TRIM($A104),5)="Total"),NOT(ISNUMBER($C104)),$C104=0),"",$D104/$C104)</f>
        <v/>
      </c>
      <c r="H104" s="12">
        <f>IF($G104="","",MAX(0,(($D104/$C104)+$M$13^2/(2*$C104))/(1+$M$13^2/$C104)-$M$13*SQRT(($D104/$C104)*(1-$D104/$C104)/$C104+$M$13^2/(4*$C104^2))/(1+$M$13^2/$C104)))</f>
        <v/>
      </c>
      <c r="I104" s="12">
        <f>IF($G104="","",MIN(1,(($D104/$C104)+$M$13^2/(2*$C104))/(1+$M$13^2/$C104)+$M$13*SQRT(($D104/$C104)*(1-$D104/$C104)/$C104+$M$13^2/(4*$C104^2))/(1+$M$13^2/$C104)))</f>
        <v/>
      </c>
      <c r="J104" s="23">
        <f>IF($A104="","",IF(LEFT(TRIM($A104),5)="Total","ignored: a Total row",IF($F104="no match","BLOCK NOW: nothing to do with what you sell",IF($G104="","WATCH: no clicks yet",IF($I104&lt;$M$14,"BLOCK: had a fair chance, confidently below",IF($H104&gt;$M$14,"KEEP: confidently above the benchmark",IF($C104&lt;$M$15,"WATCH: too few clicks to judge","WATCH: undecided")))))))</f>
        <v/>
      </c>
      <c r="K104" s="24">
        <f>IF(OR($A104="",LEFT(TRIM($A104),5)="Total"),0,1)</f>
        <v/>
      </c>
    </row>
    <row r="105">
      <c r="F105" s="23">
        <f>IF(OR($A105="",LEFT(TRIM($A105),5)="Total"),"",IF(OR(IF($M$4="",FALSE,ISNUMBER(SEARCH($M$4,$A105))),IF($M$5="",FALSE,ISNUMBER(SEARCH($M$5,$A105))),IF($M$6="",FALSE,ISNUMBER(SEARCH($M$6,$A105))),IF($M$7="",FALSE,ISNUMBER(SEARCH($M$7,$A105))),IF($M$8="",FALSE,ISNUMBER(SEARCH($M$8,$A105)))),"match","no match"))</f>
        <v/>
      </c>
      <c r="G105" s="12">
        <f>IF(OR(OR($A105="",LEFT(TRIM($A105),5)="Total"),NOT(ISNUMBER($C105)),$C105=0),"",$D105/$C105)</f>
        <v/>
      </c>
      <c r="H105" s="12">
        <f>IF($G105="","",MAX(0,(($D105/$C105)+$M$13^2/(2*$C105))/(1+$M$13^2/$C105)-$M$13*SQRT(($D105/$C105)*(1-$D105/$C105)/$C105+$M$13^2/(4*$C105^2))/(1+$M$13^2/$C105)))</f>
        <v/>
      </c>
      <c r="I105" s="12">
        <f>IF($G105="","",MIN(1,(($D105/$C105)+$M$13^2/(2*$C105))/(1+$M$13^2/$C105)+$M$13*SQRT(($D105/$C105)*(1-$D105/$C105)/$C105+$M$13^2/(4*$C105^2))/(1+$M$13^2/$C105)))</f>
        <v/>
      </c>
      <c r="J105" s="23">
        <f>IF($A105="","",IF(LEFT(TRIM($A105),5)="Total","ignored: a Total row",IF($F105="no match","BLOCK NOW: nothing to do with what you sell",IF($G105="","WATCH: no clicks yet",IF($I105&lt;$M$14,"BLOCK: had a fair chance, confidently below",IF($H105&gt;$M$14,"KEEP: confidently above the benchmark",IF($C105&lt;$M$15,"WATCH: too few clicks to judge","WATCH: undecided")))))))</f>
        <v/>
      </c>
      <c r="K105" s="24">
        <f>IF(OR($A105="",LEFT(TRIM($A105),5)="Total"),0,1)</f>
        <v/>
      </c>
    </row>
    <row r="106">
      <c r="F106" s="23">
        <f>IF(OR($A106="",LEFT(TRIM($A106),5)="Total"),"",IF(OR(IF($M$4="",FALSE,ISNUMBER(SEARCH($M$4,$A106))),IF($M$5="",FALSE,ISNUMBER(SEARCH($M$5,$A106))),IF($M$6="",FALSE,ISNUMBER(SEARCH($M$6,$A106))),IF($M$7="",FALSE,ISNUMBER(SEARCH($M$7,$A106))),IF($M$8="",FALSE,ISNUMBER(SEARCH($M$8,$A106)))),"match","no match"))</f>
        <v/>
      </c>
      <c r="G106" s="12">
        <f>IF(OR(OR($A106="",LEFT(TRIM($A106),5)="Total"),NOT(ISNUMBER($C106)),$C106=0),"",$D106/$C106)</f>
        <v/>
      </c>
      <c r="H106" s="12">
        <f>IF($G106="","",MAX(0,(($D106/$C106)+$M$13^2/(2*$C106))/(1+$M$13^2/$C106)-$M$13*SQRT(($D106/$C106)*(1-$D106/$C106)/$C106+$M$13^2/(4*$C106^2))/(1+$M$13^2/$C106)))</f>
        <v/>
      </c>
      <c r="I106" s="12">
        <f>IF($G106="","",MIN(1,(($D106/$C106)+$M$13^2/(2*$C106))/(1+$M$13^2/$C106)+$M$13*SQRT(($D106/$C106)*(1-$D106/$C106)/$C106+$M$13^2/(4*$C106^2))/(1+$M$13^2/$C106)))</f>
        <v/>
      </c>
      <c r="J106" s="23">
        <f>IF($A106="","",IF(LEFT(TRIM($A106),5)="Total","ignored: a Total row",IF($F106="no match","BLOCK NOW: nothing to do with what you sell",IF($G106="","WATCH: no clicks yet",IF($I106&lt;$M$14,"BLOCK: had a fair chance, confidently below",IF($H106&gt;$M$14,"KEEP: confidently above the benchmark",IF($C106&lt;$M$15,"WATCH: too few clicks to judge","WATCH: undecided")))))))</f>
        <v/>
      </c>
      <c r="K106" s="24">
        <f>IF(OR($A106="",LEFT(TRIM($A106),5)="Total"),0,1)</f>
        <v/>
      </c>
    </row>
    <row r="107">
      <c r="F107" s="23">
        <f>IF(OR($A107="",LEFT(TRIM($A107),5)="Total"),"",IF(OR(IF($M$4="",FALSE,ISNUMBER(SEARCH($M$4,$A107))),IF($M$5="",FALSE,ISNUMBER(SEARCH($M$5,$A107))),IF($M$6="",FALSE,ISNUMBER(SEARCH($M$6,$A107))),IF($M$7="",FALSE,ISNUMBER(SEARCH($M$7,$A107))),IF($M$8="",FALSE,ISNUMBER(SEARCH($M$8,$A107)))),"match","no match"))</f>
        <v/>
      </c>
      <c r="G107" s="12">
        <f>IF(OR(OR($A107="",LEFT(TRIM($A107),5)="Total"),NOT(ISNUMBER($C107)),$C107=0),"",$D107/$C107)</f>
        <v/>
      </c>
      <c r="H107" s="12">
        <f>IF($G107="","",MAX(0,(($D107/$C107)+$M$13^2/(2*$C107))/(1+$M$13^2/$C107)-$M$13*SQRT(($D107/$C107)*(1-$D107/$C107)/$C107+$M$13^2/(4*$C107^2))/(1+$M$13^2/$C107)))</f>
        <v/>
      </c>
      <c r="I107" s="12">
        <f>IF($G107="","",MIN(1,(($D107/$C107)+$M$13^2/(2*$C107))/(1+$M$13^2/$C107)+$M$13*SQRT(($D107/$C107)*(1-$D107/$C107)/$C107+$M$13^2/(4*$C107^2))/(1+$M$13^2/$C107)))</f>
        <v/>
      </c>
      <c r="J107" s="23">
        <f>IF($A107="","",IF(LEFT(TRIM($A107),5)="Total","ignored: a Total row",IF($F107="no match","BLOCK NOW: nothing to do with what you sell",IF($G107="","WATCH: no clicks yet",IF($I107&lt;$M$14,"BLOCK: had a fair chance, confidently below",IF($H107&gt;$M$14,"KEEP: confidently above the benchmark",IF($C107&lt;$M$15,"WATCH: too few clicks to judge","WATCH: undecided")))))))</f>
        <v/>
      </c>
      <c r="K107" s="24">
        <f>IF(OR($A107="",LEFT(TRIM($A107),5)="Total"),0,1)</f>
        <v/>
      </c>
    </row>
    <row r="108">
      <c r="F108" s="23">
        <f>IF(OR($A108="",LEFT(TRIM($A108),5)="Total"),"",IF(OR(IF($M$4="",FALSE,ISNUMBER(SEARCH($M$4,$A108))),IF($M$5="",FALSE,ISNUMBER(SEARCH($M$5,$A108))),IF($M$6="",FALSE,ISNUMBER(SEARCH($M$6,$A108))),IF($M$7="",FALSE,ISNUMBER(SEARCH($M$7,$A108))),IF($M$8="",FALSE,ISNUMBER(SEARCH($M$8,$A108)))),"match","no match"))</f>
        <v/>
      </c>
      <c r="G108" s="12">
        <f>IF(OR(OR($A108="",LEFT(TRIM($A108),5)="Total"),NOT(ISNUMBER($C108)),$C108=0),"",$D108/$C108)</f>
        <v/>
      </c>
      <c r="H108" s="12">
        <f>IF($G108="","",MAX(0,(($D108/$C108)+$M$13^2/(2*$C108))/(1+$M$13^2/$C108)-$M$13*SQRT(($D108/$C108)*(1-$D108/$C108)/$C108+$M$13^2/(4*$C108^2))/(1+$M$13^2/$C108)))</f>
        <v/>
      </c>
      <c r="I108" s="12">
        <f>IF($G108="","",MIN(1,(($D108/$C108)+$M$13^2/(2*$C108))/(1+$M$13^2/$C108)+$M$13*SQRT(($D108/$C108)*(1-$D108/$C108)/$C108+$M$13^2/(4*$C108^2))/(1+$M$13^2/$C108)))</f>
        <v/>
      </c>
      <c r="J108" s="23">
        <f>IF($A108="","",IF(LEFT(TRIM($A108),5)="Total","ignored: a Total row",IF($F108="no match","BLOCK NOW: nothing to do with what you sell",IF($G108="","WATCH: no clicks yet",IF($I108&lt;$M$14,"BLOCK: had a fair chance, confidently below",IF($H108&gt;$M$14,"KEEP: confidently above the benchmark",IF($C108&lt;$M$15,"WATCH: too few clicks to judge","WATCH: undecided")))))))</f>
        <v/>
      </c>
      <c r="K108" s="24">
        <f>IF(OR($A108="",LEFT(TRIM($A108),5)="Total"),0,1)</f>
        <v/>
      </c>
    </row>
    <row r="109">
      <c r="F109" s="23">
        <f>IF(OR($A109="",LEFT(TRIM($A109),5)="Total"),"",IF(OR(IF($M$4="",FALSE,ISNUMBER(SEARCH($M$4,$A109))),IF($M$5="",FALSE,ISNUMBER(SEARCH($M$5,$A109))),IF($M$6="",FALSE,ISNUMBER(SEARCH($M$6,$A109))),IF($M$7="",FALSE,ISNUMBER(SEARCH($M$7,$A109))),IF($M$8="",FALSE,ISNUMBER(SEARCH($M$8,$A109)))),"match","no match"))</f>
        <v/>
      </c>
      <c r="G109" s="12">
        <f>IF(OR(OR($A109="",LEFT(TRIM($A109),5)="Total"),NOT(ISNUMBER($C109)),$C109=0),"",$D109/$C109)</f>
        <v/>
      </c>
      <c r="H109" s="12">
        <f>IF($G109="","",MAX(0,(($D109/$C109)+$M$13^2/(2*$C109))/(1+$M$13^2/$C109)-$M$13*SQRT(($D109/$C109)*(1-$D109/$C109)/$C109+$M$13^2/(4*$C109^2))/(1+$M$13^2/$C109)))</f>
        <v/>
      </c>
      <c r="I109" s="12">
        <f>IF($G109="","",MIN(1,(($D109/$C109)+$M$13^2/(2*$C109))/(1+$M$13^2/$C109)+$M$13*SQRT(($D109/$C109)*(1-$D109/$C109)/$C109+$M$13^2/(4*$C109^2))/(1+$M$13^2/$C109)))</f>
        <v/>
      </c>
      <c r="J109" s="23">
        <f>IF($A109="","",IF(LEFT(TRIM($A109),5)="Total","ignored: a Total row",IF($F109="no match","BLOCK NOW: nothing to do with what you sell",IF($G109="","WATCH: no clicks yet",IF($I109&lt;$M$14,"BLOCK: had a fair chance, confidently below",IF($H109&gt;$M$14,"KEEP: confidently above the benchmark",IF($C109&lt;$M$15,"WATCH: too few clicks to judge","WATCH: undecided")))))))</f>
        <v/>
      </c>
      <c r="K109" s="24">
        <f>IF(OR($A109="",LEFT(TRIM($A109),5)="Total"),0,1)</f>
        <v/>
      </c>
    </row>
    <row r="110">
      <c r="F110" s="23">
        <f>IF(OR($A110="",LEFT(TRIM($A110),5)="Total"),"",IF(OR(IF($M$4="",FALSE,ISNUMBER(SEARCH($M$4,$A110))),IF($M$5="",FALSE,ISNUMBER(SEARCH($M$5,$A110))),IF($M$6="",FALSE,ISNUMBER(SEARCH($M$6,$A110))),IF($M$7="",FALSE,ISNUMBER(SEARCH($M$7,$A110))),IF($M$8="",FALSE,ISNUMBER(SEARCH($M$8,$A110)))),"match","no match"))</f>
        <v/>
      </c>
      <c r="G110" s="12">
        <f>IF(OR(OR($A110="",LEFT(TRIM($A110),5)="Total"),NOT(ISNUMBER($C110)),$C110=0),"",$D110/$C110)</f>
        <v/>
      </c>
      <c r="H110" s="12">
        <f>IF($G110="","",MAX(0,(($D110/$C110)+$M$13^2/(2*$C110))/(1+$M$13^2/$C110)-$M$13*SQRT(($D110/$C110)*(1-$D110/$C110)/$C110+$M$13^2/(4*$C110^2))/(1+$M$13^2/$C110)))</f>
        <v/>
      </c>
      <c r="I110" s="12">
        <f>IF($G110="","",MIN(1,(($D110/$C110)+$M$13^2/(2*$C110))/(1+$M$13^2/$C110)+$M$13*SQRT(($D110/$C110)*(1-$D110/$C110)/$C110+$M$13^2/(4*$C110^2))/(1+$M$13^2/$C110)))</f>
        <v/>
      </c>
      <c r="J110" s="23">
        <f>IF($A110="","",IF(LEFT(TRIM($A110),5)="Total","ignored: a Total row",IF($F110="no match","BLOCK NOW: nothing to do with what you sell",IF($G110="","WATCH: no clicks yet",IF($I110&lt;$M$14,"BLOCK: had a fair chance, confidently below",IF($H110&gt;$M$14,"KEEP: confidently above the benchmark",IF($C110&lt;$M$15,"WATCH: too few clicks to judge","WATCH: undecided")))))))</f>
        <v/>
      </c>
      <c r="K110" s="24">
        <f>IF(OR($A110="",LEFT(TRIM($A110),5)="Total"),0,1)</f>
        <v/>
      </c>
    </row>
    <row r="111">
      <c r="F111" s="23">
        <f>IF(OR($A111="",LEFT(TRIM($A111),5)="Total"),"",IF(OR(IF($M$4="",FALSE,ISNUMBER(SEARCH($M$4,$A111))),IF($M$5="",FALSE,ISNUMBER(SEARCH($M$5,$A111))),IF($M$6="",FALSE,ISNUMBER(SEARCH($M$6,$A111))),IF($M$7="",FALSE,ISNUMBER(SEARCH($M$7,$A111))),IF($M$8="",FALSE,ISNUMBER(SEARCH($M$8,$A111)))),"match","no match"))</f>
        <v/>
      </c>
      <c r="G111" s="12">
        <f>IF(OR(OR($A111="",LEFT(TRIM($A111),5)="Total"),NOT(ISNUMBER($C111)),$C111=0),"",$D111/$C111)</f>
        <v/>
      </c>
      <c r="H111" s="12">
        <f>IF($G111="","",MAX(0,(($D111/$C111)+$M$13^2/(2*$C111))/(1+$M$13^2/$C111)-$M$13*SQRT(($D111/$C111)*(1-$D111/$C111)/$C111+$M$13^2/(4*$C111^2))/(1+$M$13^2/$C111)))</f>
        <v/>
      </c>
      <c r="I111" s="12">
        <f>IF($G111="","",MIN(1,(($D111/$C111)+$M$13^2/(2*$C111))/(1+$M$13^2/$C111)+$M$13*SQRT(($D111/$C111)*(1-$D111/$C111)/$C111+$M$13^2/(4*$C111^2))/(1+$M$13^2/$C111)))</f>
        <v/>
      </c>
      <c r="J111" s="23">
        <f>IF($A111="","",IF(LEFT(TRIM($A111),5)="Total","ignored: a Total row",IF($F111="no match","BLOCK NOW: nothing to do with what you sell",IF($G111="","WATCH: no clicks yet",IF($I111&lt;$M$14,"BLOCK: had a fair chance, confidently below",IF($H111&gt;$M$14,"KEEP: confidently above the benchmark",IF($C111&lt;$M$15,"WATCH: too few clicks to judge","WATCH: undecided")))))))</f>
        <v/>
      </c>
      <c r="K111" s="24">
        <f>IF(OR($A111="",LEFT(TRIM($A111),5)="Total"),0,1)</f>
        <v/>
      </c>
    </row>
    <row r="112">
      <c r="F112" s="23">
        <f>IF(OR($A112="",LEFT(TRIM($A112),5)="Total"),"",IF(OR(IF($M$4="",FALSE,ISNUMBER(SEARCH($M$4,$A112))),IF($M$5="",FALSE,ISNUMBER(SEARCH($M$5,$A112))),IF($M$6="",FALSE,ISNUMBER(SEARCH($M$6,$A112))),IF($M$7="",FALSE,ISNUMBER(SEARCH($M$7,$A112))),IF($M$8="",FALSE,ISNUMBER(SEARCH($M$8,$A112)))),"match","no match"))</f>
        <v/>
      </c>
      <c r="G112" s="12">
        <f>IF(OR(OR($A112="",LEFT(TRIM($A112),5)="Total"),NOT(ISNUMBER($C112)),$C112=0),"",$D112/$C112)</f>
        <v/>
      </c>
      <c r="H112" s="12">
        <f>IF($G112="","",MAX(0,(($D112/$C112)+$M$13^2/(2*$C112))/(1+$M$13^2/$C112)-$M$13*SQRT(($D112/$C112)*(1-$D112/$C112)/$C112+$M$13^2/(4*$C112^2))/(1+$M$13^2/$C112)))</f>
        <v/>
      </c>
      <c r="I112" s="12">
        <f>IF($G112="","",MIN(1,(($D112/$C112)+$M$13^2/(2*$C112))/(1+$M$13^2/$C112)+$M$13*SQRT(($D112/$C112)*(1-$D112/$C112)/$C112+$M$13^2/(4*$C112^2))/(1+$M$13^2/$C112)))</f>
        <v/>
      </c>
      <c r="J112" s="23">
        <f>IF($A112="","",IF(LEFT(TRIM($A112),5)="Total","ignored: a Total row",IF($F112="no match","BLOCK NOW: nothing to do with what you sell",IF($G112="","WATCH: no clicks yet",IF($I112&lt;$M$14,"BLOCK: had a fair chance, confidently below",IF($H112&gt;$M$14,"KEEP: confidently above the benchmark",IF($C112&lt;$M$15,"WATCH: too few clicks to judge","WATCH: undecided")))))))</f>
        <v/>
      </c>
      <c r="K112" s="24">
        <f>IF(OR($A112="",LEFT(TRIM($A112),5)="Total"),0,1)</f>
        <v/>
      </c>
    </row>
    <row r="113">
      <c r="F113" s="23">
        <f>IF(OR($A113="",LEFT(TRIM($A113),5)="Total"),"",IF(OR(IF($M$4="",FALSE,ISNUMBER(SEARCH($M$4,$A113))),IF($M$5="",FALSE,ISNUMBER(SEARCH($M$5,$A113))),IF($M$6="",FALSE,ISNUMBER(SEARCH($M$6,$A113))),IF($M$7="",FALSE,ISNUMBER(SEARCH($M$7,$A113))),IF($M$8="",FALSE,ISNUMBER(SEARCH($M$8,$A113)))),"match","no match"))</f>
        <v/>
      </c>
      <c r="G113" s="12">
        <f>IF(OR(OR($A113="",LEFT(TRIM($A113),5)="Total"),NOT(ISNUMBER($C113)),$C113=0),"",$D113/$C113)</f>
        <v/>
      </c>
      <c r="H113" s="12">
        <f>IF($G113="","",MAX(0,(($D113/$C113)+$M$13^2/(2*$C113))/(1+$M$13^2/$C113)-$M$13*SQRT(($D113/$C113)*(1-$D113/$C113)/$C113+$M$13^2/(4*$C113^2))/(1+$M$13^2/$C113)))</f>
        <v/>
      </c>
      <c r="I113" s="12">
        <f>IF($G113="","",MIN(1,(($D113/$C113)+$M$13^2/(2*$C113))/(1+$M$13^2/$C113)+$M$13*SQRT(($D113/$C113)*(1-$D113/$C113)/$C113+$M$13^2/(4*$C113^2))/(1+$M$13^2/$C113)))</f>
        <v/>
      </c>
      <c r="J113" s="23">
        <f>IF($A113="","",IF(LEFT(TRIM($A113),5)="Total","ignored: a Total row",IF($F113="no match","BLOCK NOW: nothing to do with what you sell",IF($G113="","WATCH: no clicks yet",IF($I113&lt;$M$14,"BLOCK: had a fair chance, confidently below",IF($H113&gt;$M$14,"KEEP: confidently above the benchmark",IF($C113&lt;$M$15,"WATCH: too few clicks to judge","WATCH: undecided")))))))</f>
        <v/>
      </c>
      <c r="K113" s="24">
        <f>IF(OR($A113="",LEFT(TRIM($A113),5)="Total"),0,1)</f>
        <v/>
      </c>
    </row>
    <row r="114">
      <c r="F114" s="23">
        <f>IF(OR($A114="",LEFT(TRIM($A114),5)="Total"),"",IF(OR(IF($M$4="",FALSE,ISNUMBER(SEARCH($M$4,$A114))),IF($M$5="",FALSE,ISNUMBER(SEARCH($M$5,$A114))),IF($M$6="",FALSE,ISNUMBER(SEARCH($M$6,$A114))),IF($M$7="",FALSE,ISNUMBER(SEARCH($M$7,$A114))),IF($M$8="",FALSE,ISNUMBER(SEARCH($M$8,$A114)))),"match","no match"))</f>
        <v/>
      </c>
      <c r="G114" s="12">
        <f>IF(OR(OR($A114="",LEFT(TRIM($A114),5)="Total"),NOT(ISNUMBER($C114)),$C114=0),"",$D114/$C114)</f>
        <v/>
      </c>
      <c r="H114" s="12">
        <f>IF($G114="","",MAX(0,(($D114/$C114)+$M$13^2/(2*$C114))/(1+$M$13^2/$C114)-$M$13*SQRT(($D114/$C114)*(1-$D114/$C114)/$C114+$M$13^2/(4*$C114^2))/(1+$M$13^2/$C114)))</f>
        <v/>
      </c>
      <c r="I114" s="12">
        <f>IF($G114="","",MIN(1,(($D114/$C114)+$M$13^2/(2*$C114))/(1+$M$13^2/$C114)+$M$13*SQRT(($D114/$C114)*(1-$D114/$C114)/$C114+$M$13^2/(4*$C114^2))/(1+$M$13^2/$C114)))</f>
        <v/>
      </c>
      <c r="J114" s="23">
        <f>IF($A114="","",IF(LEFT(TRIM($A114),5)="Total","ignored: a Total row",IF($F114="no match","BLOCK NOW: nothing to do with what you sell",IF($G114="","WATCH: no clicks yet",IF($I114&lt;$M$14,"BLOCK: had a fair chance, confidently below",IF($H114&gt;$M$14,"KEEP: confidently above the benchmark",IF($C114&lt;$M$15,"WATCH: too few clicks to judge","WATCH: undecided")))))))</f>
        <v/>
      </c>
      <c r="K114" s="24">
        <f>IF(OR($A114="",LEFT(TRIM($A114),5)="Total"),0,1)</f>
        <v/>
      </c>
    </row>
    <row r="115">
      <c r="F115" s="23">
        <f>IF(OR($A115="",LEFT(TRIM($A115),5)="Total"),"",IF(OR(IF($M$4="",FALSE,ISNUMBER(SEARCH($M$4,$A115))),IF($M$5="",FALSE,ISNUMBER(SEARCH($M$5,$A115))),IF($M$6="",FALSE,ISNUMBER(SEARCH($M$6,$A115))),IF($M$7="",FALSE,ISNUMBER(SEARCH($M$7,$A115))),IF($M$8="",FALSE,ISNUMBER(SEARCH($M$8,$A115)))),"match","no match"))</f>
        <v/>
      </c>
      <c r="G115" s="12">
        <f>IF(OR(OR($A115="",LEFT(TRIM($A115),5)="Total"),NOT(ISNUMBER($C115)),$C115=0),"",$D115/$C115)</f>
        <v/>
      </c>
      <c r="H115" s="12">
        <f>IF($G115="","",MAX(0,(($D115/$C115)+$M$13^2/(2*$C115))/(1+$M$13^2/$C115)-$M$13*SQRT(($D115/$C115)*(1-$D115/$C115)/$C115+$M$13^2/(4*$C115^2))/(1+$M$13^2/$C115)))</f>
        <v/>
      </c>
      <c r="I115" s="12">
        <f>IF($G115="","",MIN(1,(($D115/$C115)+$M$13^2/(2*$C115))/(1+$M$13^2/$C115)+$M$13*SQRT(($D115/$C115)*(1-$D115/$C115)/$C115+$M$13^2/(4*$C115^2))/(1+$M$13^2/$C115)))</f>
        <v/>
      </c>
      <c r="J115" s="23">
        <f>IF($A115="","",IF(LEFT(TRIM($A115),5)="Total","ignored: a Total row",IF($F115="no match","BLOCK NOW: nothing to do with what you sell",IF($G115="","WATCH: no clicks yet",IF($I115&lt;$M$14,"BLOCK: had a fair chance, confidently below",IF($H115&gt;$M$14,"KEEP: confidently above the benchmark",IF($C115&lt;$M$15,"WATCH: too few clicks to judge","WATCH: undecided")))))))</f>
        <v/>
      </c>
      <c r="K115" s="24">
        <f>IF(OR($A115="",LEFT(TRIM($A115),5)="Total"),0,1)</f>
        <v/>
      </c>
    </row>
    <row r="116">
      <c r="F116" s="23">
        <f>IF(OR($A116="",LEFT(TRIM($A116),5)="Total"),"",IF(OR(IF($M$4="",FALSE,ISNUMBER(SEARCH($M$4,$A116))),IF($M$5="",FALSE,ISNUMBER(SEARCH($M$5,$A116))),IF($M$6="",FALSE,ISNUMBER(SEARCH($M$6,$A116))),IF($M$7="",FALSE,ISNUMBER(SEARCH($M$7,$A116))),IF($M$8="",FALSE,ISNUMBER(SEARCH($M$8,$A116)))),"match","no match"))</f>
        <v/>
      </c>
      <c r="G116" s="12">
        <f>IF(OR(OR($A116="",LEFT(TRIM($A116),5)="Total"),NOT(ISNUMBER($C116)),$C116=0),"",$D116/$C116)</f>
        <v/>
      </c>
      <c r="H116" s="12">
        <f>IF($G116="","",MAX(0,(($D116/$C116)+$M$13^2/(2*$C116))/(1+$M$13^2/$C116)-$M$13*SQRT(($D116/$C116)*(1-$D116/$C116)/$C116+$M$13^2/(4*$C116^2))/(1+$M$13^2/$C116)))</f>
        <v/>
      </c>
      <c r="I116" s="12">
        <f>IF($G116="","",MIN(1,(($D116/$C116)+$M$13^2/(2*$C116))/(1+$M$13^2/$C116)+$M$13*SQRT(($D116/$C116)*(1-$D116/$C116)/$C116+$M$13^2/(4*$C116^2))/(1+$M$13^2/$C116)))</f>
        <v/>
      </c>
      <c r="J116" s="23">
        <f>IF($A116="","",IF(LEFT(TRIM($A116),5)="Total","ignored: a Total row",IF($F116="no match","BLOCK NOW: nothing to do with what you sell",IF($G116="","WATCH: no clicks yet",IF($I116&lt;$M$14,"BLOCK: had a fair chance, confidently below",IF($H116&gt;$M$14,"KEEP: confidently above the benchmark",IF($C116&lt;$M$15,"WATCH: too few clicks to judge","WATCH: undecided")))))))</f>
        <v/>
      </c>
      <c r="K116" s="24">
        <f>IF(OR($A116="",LEFT(TRIM($A116),5)="Total"),0,1)</f>
        <v/>
      </c>
    </row>
    <row r="117">
      <c r="F117" s="23">
        <f>IF(OR($A117="",LEFT(TRIM($A117),5)="Total"),"",IF(OR(IF($M$4="",FALSE,ISNUMBER(SEARCH($M$4,$A117))),IF($M$5="",FALSE,ISNUMBER(SEARCH($M$5,$A117))),IF($M$6="",FALSE,ISNUMBER(SEARCH($M$6,$A117))),IF($M$7="",FALSE,ISNUMBER(SEARCH($M$7,$A117))),IF($M$8="",FALSE,ISNUMBER(SEARCH($M$8,$A117)))),"match","no match"))</f>
        <v/>
      </c>
      <c r="G117" s="12">
        <f>IF(OR(OR($A117="",LEFT(TRIM($A117),5)="Total"),NOT(ISNUMBER($C117)),$C117=0),"",$D117/$C117)</f>
        <v/>
      </c>
      <c r="H117" s="12">
        <f>IF($G117="","",MAX(0,(($D117/$C117)+$M$13^2/(2*$C117))/(1+$M$13^2/$C117)-$M$13*SQRT(($D117/$C117)*(1-$D117/$C117)/$C117+$M$13^2/(4*$C117^2))/(1+$M$13^2/$C117)))</f>
        <v/>
      </c>
      <c r="I117" s="12">
        <f>IF($G117="","",MIN(1,(($D117/$C117)+$M$13^2/(2*$C117))/(1+$M$13^2/$C117)+$M$13*SQRT(($D117/$C117)*(1-$D117/$C117)/$C117+$M$13^2/(4*$C117^2))/(1+$M$13^2/$C117)))</f>
        <v/>
      </c>
      <c r="J117" s="23">
        <f>IF($A117="","",IF(LEFT(TRIM($A117),5)="Total","ignored: a Total row",IF($F117="no match","BLOCK NOW: nothing to do with what you sell",IF($G117="","WATCH: no clicks yet",IF($I117&lt;$M$14,"BLOCK: had a fair chance, confidently below",IF($H117&gt;$M$14,"KEEP: confidently above the benchmark",IF($C117&lt;$M$15,"WATCH: too few clicks to judge","WATCH: undecided")))))))</f>
        <v/>
      </c>
      <c r="K117" s="24">
        <f>IF(OR($A117="",LEFT(TRIM($A117),5)="Total"),0,1)</f>
        <v/>
      </c>
    </row>
    <row r="118">
      <c r="F118" s="23">
        <f>IF(OR($A118="",LEFT(TRIM($A118),5)="Total"),"",IF(OR(IF($M$4="",FALSE,ISNUMBER(SEARCH($M$4,$A118))),IF($M$5="",FALSE,ISNUMBER(SEARCH($M$5,$A118))),IF($M$6="",FALSE,ISNUMBER(SEARCH($M$6,$A118))),IF($M$7="",FALSE,ISNUMBER(SEARCH($M$7,$A118))),IF($M$8="",FALSE,ISNUMBER(SEARCH($M$8,$A118)))),"match","no match"))</f>
        <v/>
      </c>
      <c r="G118" s="12">
        <f>IF(OR(OR($A118="",LEFT(TRIM($A118),5)="Total"),NOT(ISNUMBER($C118)),$C118=0),"",$D118/$C118)</f>
        <v/>
      </c>
      <c r="H118" s="12">
        <f>IF($G118="","",MAX(0,(($D118/$C118)+$M$13^2/(2*$C118))/(1+$M$13^2/$C118)-$M$13*SQRT(($D118/$C118)*(1-$D118/$C118)/$C118+$M$13^2/(4*$C118^2))/(1+$M$13^2/$C118)))</f>
        <v/>
      </c>
      <c r="I118" s="12">
        <f>IF($G118="","",MIN(1,(($D118/$C118)+$M$13^2/(2*$C118))/(1+$M$13^2/$C118)+$M$13*SQRT(($D118/$C118)*(1-$D118/$C118)/$C118+$M$13^2/(4*$C118^2))/(1+$M$13^2/$C118)))</f>
        <v/>
      </c>
      <c r="J118" s="23">
        <f>IF($A118="","",IF(LEFT(TRIM($A118),5)="Total","ignored: a Total row",IF($F118="no match","BLOCK NOW: nothing to do with what you sell",IF($G118="","WATCH: no clicks yet",IF($I118&lt;$M$14,"BLOCK: had a fair chance, confidently below",IF($H118&gt;$M$14,"KEEP: confidently above the benchmark",IF($C118&lt;$M$15,"WATCH: too few clicks to judge","WATCH: undecided")))))))</f>
        <v/>
      </c>
      <c r="K118" s="24">
        <f>IF(OR($A118="",LEFT(TRIM($A118),5)="Total"),0,1)</f>
        <v/>
      </c>
    </row>
    <row r="119">
      <c r="F119" s="23">
        <f>IF(OR($A119="",LEFT(TRIM($A119),5)="Total"),"",IF(OR(IF($M$4="",FALSE,ISNUMBER(SEARCH($M$4,$A119))),IF($M$5="",FALSE,ISNUMBER(SEARCH($M$5,$A119))),IF($M$6="",FALSE,ISNUMBER(SEARCH($M$6,$A119))),IF($M$7="",FALSE,ISNUMBER(SEARCH($M$7,$A119))),IF($M$8="",FALSE,ISNUMBER(SEARCH($M$8,$A119)))),"match","no match"))</f>
        <v/>
      </c>
      <c r="G119" s="12">
        <f>IF(OR(OR($A119="",LEFT(TRIM($A119),5)="Total"),NOT(ISNUMBER($C119)),$C119=0),"",$D119/$C119)</f>
        <v/>
      </c>
      <c r="H119" s="12">
        <f>IF($G119="","",MAX(0,(($D119/$C119)+$M$13^2/(2*$C119))/(1+$M$13^2/$C119)-$M$13*SQRT(($D119/$C119)*(1-$D119/$C119)/$C119+$M$13^2/(4*$C119^2))/(1+$M$13^2/$C119)))</f>
        <v/>
      </c>
      <c r="I119" s="12">
        <f>IF($G119="","",MIN(1,(($D119/$C119)+$M$13^2/(2*$C119))/(1+$M$13^2/$C119)+$M$13*SQRT(($D119/$C119)*(1-$D119/$C119)/$C119+$M$13^2/(4*$C119^2))/(1+$M$13^2/$C119)))</f>
        <v/>
      </c>
      <c r="J119" s="23">
        <f>IF($A119="","",IF(LEFT(TRIM($A119),5)="Total","ignored: a Total row",IF($F119="no match","BLOCK NOW: nothing to do with what you sell",IF($G119="","WATCH: no clicks yet",IF($I119&lt;$M$14,"BLOCK: had a fair chance, confidently below",IF($H119&gt;$M$14,"KEEP: confidently above the benchmark",IF($C119&lt;$M$15,"WATCH: too few clicks to judge","WATCH: undecided")))))))</f>
        <v/>
      </c>
      <c r="K119" s="24">
        <f>IF(OR($A119="",LEFT(TRIM($A119),5)="Total"),0,1)</f>
        <v/>
      </c>
    </row>
    <row r="120">
      <c r="F120" s="23">
        <f>IF(OR($A120="",LEFT(TRIM($A120),5)="Total"),"",IF(OR(IF($M$4="",FALSE,ISNUMBER(SEARCH($M$4,$A120))),IF($M$5="",FALSE,ISNUMBER(SEARCH($M$5,$A120))),IF($M$6="",FALSE,ISNUMBER(SEARCH($M$6,$A120))),IF($M$7="",FALSE,ISNUMBER(SEARCH($M$7,$A120))),IF($M$8="",FALSE,ISNUMBER(SEARCH($M$8,$A120)))),"match","no match"))</f>
        <v/>
      </c>
      <c r="G120" s="12">
        <f>IF(OR(OR($A120="",LEFT(TRIM($A120),5)="Total"),NOT(ISNUMBER($C120)),$C120=0),"",$D120/$C120)</f>
        <v/>
      </c>
      <c r="H120" s="12">
        <f>IF($G120="","",MAX(0,(($D120/$C120)+$M$13^2/(2*$C120))/(1+$M$13^2/$C120)-$M$13*SQRT(($D120/$C120)*(1-$D120/$C120)/$C120+$M$13^2/(4*$C120^2))/(1+$M$13^2/$C120)))</f>
        <v/>
      </c>
      <c r="I120" s="12">
        <f>IF($G120="","",MIN(1,(($D120/$C120)+$M$13^2/(2*$C120))/(1+$M$13^2/$C120)+$M$13*SQRT(($D120/$C120)*(1-$D120/$C120)/$C120+$M$13^2/(4*$C120^2))/(1+$M$13^2/$C120)))</f>
        <v/>
      </c>
      <c r="J120" s="23">
        <f>IF($A120="","",IF(LEFT(TRIM($A120),5)="Total","ignored: a Total row",IF($F120="no match","BLOCK NOW: nothing to do with what you sell",IF($G120="","WATCH: no clicks yet",IF($I120&lt;$M$14,"BLOCK: had a fair chance, confidently below",IF($H120&gt;$M$14,"KEEP: confidently above the benchmark",IF($C120&lt;$M$15,"WATCH: too few clicks to judge","WATCH: undecided")))))))</f>
        <v/>
      </c>
      <c r="K120" s="24">
        <f>IF(OR($A120="",LEFT(TRIM($A120),5)="Total"),0,1)</f>
        <v/>
      </c>
    </row>
    <row r="121">
      <c r="F121" s="23">
        <f>IF(OR($A121="",LEFT(TRIM($A121),5)="Total"),"",IF(OR(IF($M$4="",FALSE,ISNUMBER(SEARCH($M$4,$A121))),IF($M$5="",FALSE,ISNUMBER(SEARCH($M$5,$A121))),IF($M$6="",FALSE,ISNUMBER(SEARCH($M$6,$A121))),IF($M$7="",FALSE,ISNUMBER(SEARCH($M$7,$A121))),IF($M$8="",FALSE,ISNUMBER(SEARCH($M$8,$A121)))),"match","no match"))</f>
        <v/>
      </c>
      <c r="G121" s="12">
        <f>IF(OR(OR($A121="",LEFT(TRIM($A121),5)="Total"),NOT(ISNUMBER($C121)),$C121=0),"",$D121/$C121)</f>
        <v/>
      </c>
      <c r="H121" s="12">
        <f>IF($G121="","",MAX(0,(($D121/$C121)+$M$13^2/(2*$C121))/(1+$M$13^2/$C121)-$M$13*SQRT(($D121/$C121)*(1-$D121/$C121)/$C121+$M$13^2/(4*$C121^2))/(1+$M$13^2/$C121)))</f>
        <v/>
      </c>
      <c r="I121" s="12">
        <f>IF($G121="","",MIN(1,(($D121/$C121)+$M$13^2/(2*$C121))/(1+$M$13^2/$C121)+$M$13*SQRT(($D121/$C121)*(1-$D121/$C121)/$C121+$M$13^2/(4*$C121^2))/(1+$M$13^2/$C121)))</f>
        <v/>
      </c>
      <c r="J121" s="23">
        <f>IF($A121="","",IF(LEFT(TRIM($A121),5)="Total","ignored: a Total row",IF($F121="no match","BLOCK NOW: nothing to do with what you sell",IF($G121="","WATCH: no clicks yet",IF($I121&lt;$M$14,"BLOCK: had a fair chance, confidently below",IF($H121&gt;$M$14,"KEEP: confidently above the benchmark",IF($C121&lt;$M$15,"WATCH: too few clicks to judge","WATCH: undecided")))))))</f>
        <v/>
      </c>
      <c r="K121" s="24">
        <f>IF(OR($A121="",LEFT(TRIM($A121),5)="Total"),0,1)</f>
        <v/>
      </c>
    </row>
    <row r="122">
      <c r="F122" s="23">
        <f>IF(OR($A122="",LEFT(TRIM($A122),5)="Total"),"",IF(OR(IF($M$4="",FALSE,ISNUMBER(SEARCH($M$4,$A122))),IF($M$5="",FALSE,ISNUMBER(SEARCH($M$5,$A122))),IF($M$6="",FALSE,ISNUMBER(SEARCH($M$6,$A122))),IF($M$7="",FALSE,ISNUMBER(SEARCH($M$7,$A122))),IF($M$8="",FALSE,ISNUMBER(SEARCH($M$8,$A122)))),"match","no match"))</f>
        <v/>
      </c>
      <c r="G122" s="12">
        <f>IF(OR(OR($A122="",LEFT(TRIM($A122),5)="Total"),NOT(ISNUMBER($C122)),$C122=0),"",$D122/$C122)</f>
        <v/>
      </c>
      <c r="H122" s="12">
        <f>IF($G122="","",MAX(0,(($D122/$C122)+$M$13^2/(2*$C122))/(1+$M$13^2/$C122)-$M$13*SQRT(($D122/$C122)*(1-$D122/$C122)/$C122+$M$13^2/(4*$C122^2))/(1+$M$13^2/$C122)))</f>
        <v/>
      </c>
      <c r="I122" s="12">
        <f>IF($G122="","",MIN(1,(($D122/$C122)+$M$13^2/(2*$C122))/(1+$M$13^2/$C122)+$M$13*SQRT(($D122/$C122)*(1-$D122/$C122)/$C122+$M$13^2/(4*$C122^2))/(1+$M$13^2/$C122)))</f>
        <v/>
      </c>
      <c r="J122" s="23">
        <f>IF($A122="","",IF(LEFT(TRIM($A122),5)="Total","ignored: a Total row",IF($F122="no match","BLOCK NOW: nothing to do with what you sell",IF($G122="","WATCH: no clicks yet",IF($I122&lt;$M$14,"BLOCK: had a fair chance, confidently below",IF($H122&gt;$M$14,"KEEP: confidently above the benchmark",IF($C122&lt;$M$15,"WATCH: too few clicks to judge","WATCH: undecided")))))))</f>
        <v/>
      </c>
      <c r="K122" s="24">
        <f>IF(OR($A122="",LEFT(TRIM($A122),5)="Total"),0,1)</f>
        <v/>
      </c>
    </row>
    <row r="123">
      <c r="F123" s="23">
        <f>IF(OR($A123="",LEFT(TRIM($A123),5)="Total"),"",IF(OR(IF($M$4="",FALSE,ISNUMBER(SEARCH($M$4,$A123))),IF($M$5="",FALSE,ISNUMBER(SEARCH($M$5,$A123))),IF($M$6="",FALSE,ISNUMBER(SEARCH($M$6,$A123))),IF($M$7="",FALSE,ISNUMBER(SEARCH($M$7,$A123))),IF($M$8="",FALSE,ISNUMBER(SEARCH($M$8,$A123)))),"match","no match"))</f>
        <v/>
      </c>
      <c r="G123" s="12">
        <f>IF(OR(OR($A123="",LEFT(TRIM($A123),5)="Total"),NOT(ISNUMBER($C123)),$C123=0),"",$D123/$C123)</f>
        <v/>
      </c>
      <c r="H123" s="12">
        <f>IF($G123="","",MAX(0,(($D123/$C123)+$M$13^2/(2*$C123))/(1+$M$13^2/$C123)-$M$13*SQRT(($D123/$C123)*(1-$D123/$C123)/$C123+$M$13^2/(4*$C123^2))/(1+$M$13^2/$C123)))</f>
        <v/>
      </c>
      <c r="I123" s="12">
        <f>IF($G123="","",MIN(1,(($D123/$C123)+$M$13^2/(2*$C123))/(1+$M$13^2/$C123)+$M$13*SQRT(($D123/$C123)*(1-$D123/$C123)/$C123+$M$13^2/(4*$C123^2))/(1+$M$13^2/$C123)))</f>
        <v/>
      </c>
      <c r="J123" s="23">
        <f>IF($A123="","",IF(LEFT(TRIM($A123),5)="Total","ignored: a Total row",IF($F123="no match","BLOCK NOW: nothing to do with what you sell",IF($G123="","WATCH: no clicks yet",IF($I123&lt;$M$14,"BLOCK: had a fair chance, confidently below",IF($H123&gt;$M$14,"KEEP: confidently above the benchmark",IF($C123&lt;$M$15,"WATCH: too few clicks to judge","WATCH: undecided")))))))</f>
        <v/>
      </c>
      <c r="K123" s="24">
        <f>IF(OR($A123="",LEFT(TRIM($A123),5)="Total"),0,1)</f>
        <v/>
      </c>
    </row>
    <row r="124">
      <c r="F124" s="23">
        <f>IF(OR($A124="",LEFT(TRIM($A124),5)="Total"),"",IF(OR(IF($M$4="",FALSE,ISNUMBER(SEARCH($M$4,$A124))),IF($M$5="",FALSE,ISNUMBER(SEARCH($M$5,$A124))),IF($M$6="",FALSE,ISNUMBER(SEARCH($M$6,$A124))),IF($M$7="",FALSE,ISNUMBER(SEARCH($M$7,$A124))),IF($M$8="",FALSE,ISNUMBER(SEARCH($M$8,$A124)))),"match","no match"))</f>
        <v/>
      </c>
      <c r="G124" s="12">
        <f>IF(OR(OR($A124="",LEFT(TRIM($A124),5)="Total"),NOT(ISNUMBER($C124)),$C124=0),"",$D124/$C124)</f>
        <v/>
      </c>
      <c r="H124" s="12">
        <f>IF($G124="","",MAX(0,(($D124/$C124)+$M$13^2/(2*$C124))/(1+$M$13^2/$C124)-$M$13*SQRT(($D124/$C124)*(1-$D124/$C124)/$C124+$M$13^2/(4*$C124^2))/(1+$M$13^2/$C124)))</f>
        <v/>
      </c>
      <c r="I124" s="12">
        <f>IF($G124="","",MIN(1,(($D124/$C124)+$M$13^2/(2*$C124))/(1+$M$13^2/$C124)+$M$13*SQRT(($D124/$C124)*(1-$D124/$C124)/$C124+$M$13^2/(4*$C124^2))/(1+$M$13^2/$C124)))</f>
        <v/>
      </c>
      <c r="J124" s="23">
        <f>IF($A124="","",IF(LEFT(TRIM($A124),5)="Total","ignored: a Total row",IF($F124="no match","BLOCK NOW: nothing to do with what you sell",IF($G124="","WATCH: no clicks yet",IF($I124&lt;$M$14,"BLOCK: had a fair chance, confidently below",IF($H124&gt;$M$14,"KEEP: confidently above the benchmark",IF($C124&lt;$M$15,"WATCH: too few clicks to judge","WATCH: undecided")))))))</f>
        <v/>
      </c>
      <c r="K124" s="24">
        <f>IF(OR($A124="",LEFT(TRIM($A124),5)="Total"),0,1)</f>
        <v/>
      </c>
    </row>
    <row r="125">
      <c r="F125" s="23">
        <f>IF(OR($A125="",LEFT(TRIM($A125),5)="Total"),"",IF(OR(IF($M$4="",FALSE,ISNUMBER(SEARCH($M$4,$A125))),IF($M$5="",FALSE,ISNUMBER(SEARCH($M$5,$A125))),IF($M$6="",FALSE,ISNUMBER(SEARCH($M$6,$A125))),IF($M$7="",FALSE,ISNUMBER(SEARCH($M$7,$A125))),IF($M$8="",FALSE,ISNUMBER(SEARCH($M$8,$A125)))),"match","no match"))</f>
        <v/>
      </c>
      <c r="G125" s="12">
        <f>IF(OR(OR($A125="",LEFT(TRIM($A125),5)="Total"),NOT(ISNUMBER($C125)),$C125=0),"",$D125/$C125)</f>
        <v/>
      </c>
      <c r="H125" s="12">
        <f>IF($G125="","",MAX(0,(($D125/$C125)+$M$13^2/(2*$C125))/(1+$M$13^2/$C125)-$M$13*SQRT(($D125/$C125)*(1-$D125/$C125)/$C125+$M$13^2/(4*$C125^2))/(1+$M$13^2/$C125)))</f>
        <v/>
      </c>
      <c r="I125" s="12">
        <f>IF($G125="","",MIN(1,(($D125/$C125)+$M$13^2/(2*$C125))/(1+$M$13^2/$C125)+$M$13*SQRT(($D125/$C125)*(1-$D125/$C125)/$C125+$M$13^2/(4*$C125^2))/(1+$M$13^2/$C125)))</f>
        <v/>
      </c>
      <c r="J125" s="23">
        <f>IF($A125="","",IF(LEFT(TRIM($A125),5)="Total","ignored: a Total row",IF($F125="no match","BLOCK NOW: nothing to do with what you sell",IF($G125="","WATCH: no clicks yet",IF($I125&lt;$M$14,"BLOCK: had a fair chance, confidently below",IF($H125&gt;$M$14,"KEEP: confidently above the benchmark",IF($C125&lt;$M$15,"WATCH: too few clicks to judge","WATCH: undecided")))))))</f>
        <v/>
      </c>
      <c r="K125" s="24">
        <f>IF(OR($A125="",LEFT(TRIM($A125),5)="Total"),0,1)</f>
        <v/>
      </c>
    </row>
    <row r="126">
      <c r="F126" s="23">
        <f>IF(OR($A126="",LEFT(TRIM($A126),5)="Total"),"",IF(OR(IF($M$4="",FALSE,ISNUMBER(SEARCH($M$4,$A126))),IF($M$5="",FALSE,ISNUMBER(SEARCH($M$5,$A126))),IF($M$6="",FALSE,ISNUMBER(SEARCH($M$6,$A126))),IF($M$7="",FALSE,ISNUMBER(SEARCH($M$7,$A126))),IF($M$8="",FALSE,ISNUMBER(SEARCH($M$8,$A126)))),"match","no match"))</f>
        <v/>
      </c>
      <c r="G126" s="12">
        <f>IF(OR(OR($A126="",LEFT(TRIM($A126),5)="Total"),NOT(ISNUMBER($C126)),$C126=0),"",$D126/$C126)</f>
        <v/>
      </c>
      <c r="H126" s="12">
        <f>IF($G126="","",MAX(0,(($D126/$C126)+$M$13^2/(2*$C126))/(1+$M$13^2/$C126)-$M$13*SQRT(($D126/$C126)*(1-$D126/$C126)/$C126+$M$13^2/(4*$C126^2))/(1+$M$13^2/$C126)))</f>
        <v/>
      </c>
      <c r="I126" s="12">
        <f>IF($G126="","",MIN(1,(($D126/$C126)+$M$13^2/(2*$C126))/(1+$M$13^2/$C126)+$M$13*SQRT(($D126/$C126)*(1-$D126/$C126)/$C126+$M$13^2/(4*$C126^2))/(1+$M$13^2/$C126)))</f>
        <v/>
      </c>
      <c r="J126" s="23">
        <f>IF($A126="","",IF(LEFT(TRIM($A126),5)="Total","ignored: a Total row",IF($F126="no match","BLOCK NOW: nothing to do with what you sell",IF($G126="","WATCH: no clicks yet",IF($I126&lt;$M$14,"BLOCK: had a fair chance, confidently below",IF($H126&gt;$M$14,"KEEP: confidently above the benchmark",IF($C126&lt;$M$15,"WATCH: too few clicks to judge","WATCH: undecided")))))))</f>
        <v/>
      </c>
      <c r="K126" s="24">
        <f>IF(OR($A126="",LEFT(TRIM($A126),5)="Total"),0,1)</f>
        <v/>
      </c>
    </row>
    <row r="127">
      <c r="F127" s="23">
        <f>IF(OR($A127="",LEFT(TRIM($A127),5)="Total"),"",IF(OR(IF($M$4="",FALSE,ISNUMBER(SEARCH($M$4,$A127))),IF($M$5="",FALSE,ISNUMBER(SEARCH($M$5,$A127))),IF($M$6="",FALSE,ISNUMBER(SEARCH($M$6,$A127))),IF($M$7="",FALSE,ISNUMBER(SEARCH($M$7,$A127))),IF($M$8="",FALSE,ISNUMBER(SEARCH($M$8,$A127)))),"match","no match"))</f>
        <v/>
      </c>
      <c r="G127" s="12">
        <f>IF(OR(OR($A127="",LEFT(TRIM($A127),5)="Total"),NOT(ISNUMBER($C127)),$C127=0),"",$D127/$C127)</f>
        <v/>
      </c>
      <c r="H127" s="12">
        <f>IF($G127="","",MAX(0,(($D127/$C127)+$M$13^2/(2*$C127))/(1+$M$13^2/$C127)-$M$13*SQRT(($D127/$C127)*(1-$D127/$C127)/$C127+$M$13^2/(4*$C127^2))/(1+$M$13^2/$C127)))</f>
        <v/>
      </c>
      <c r="I127" s="12">
        <f>IF($G127="","",MIN(1,(($D127/$C127)+$M$13^2/(2*$C127))/(1+$M$13^2/$C127)+$M$13*SQRT(($D127/$C127)*(1-$D127/$C127)/$C127+$M$13^2/(4*$C127^2))/(1+$M$13^2/$C127)))</f>
        <v/>
      </c>
      <c r="J127" s="23">
        <f>IF($A127="","",IF(LEFT(TRIM($A127),5)="Total","ignored: a Total row",IF($F127="no match","BLOCK NOW: nothing to do with what you sell",IF($G127="","WATCH: no clicks yet",IF($I127&lt;$M$14,"BLOCK: had a fair chance, confidently below",IF($H127&gt;$M$14,"KEEP: confidently above the benchmark",IF($C127&lt;$M$15,"WATCH: too few clicks to judge","WATCH: undecided")))))))</f>
        <v/>
      </c>
      <c r="K127" s="24">
        <f>IF(OR($A127="",LEFT(TRIM($A127),5)="Total"),0,1)</f>
        <v/>
      </c>
    </row>
    <row r="128">
      <c r="F128" s="23">
        <f>IF(OR($A128="",LEFT(TRIM($A128),5)="Total"),"",IF(OR(IF($M$4="",FALSE,ISNUMBER(SEARCH($M$4,$A128))),IF($M$5="",FALSE,ISNUMBER(SEARCH($M$5,$A128))),IF($M$6="",FALSE,ISNUMBER(SEARCH($M$6,$A128))),IF($M$7="",FALSE,ISNUMBER(SEARCH($M$7,$A128))),IF($M$8="",FALSE,ISNUMBER(SEARCH($M$8,$A128)))),"match","no match"))</f>
        <v/>
      </c>
      <c r="G128" s="12">
        <f>IF(OR(OR($A128="",LEFT(TRIM($A128),5)="Total"),NOT(ISNUMBER($C128)),$C128=0),"",$D128/$C128)</f>
        <v/>
      </c>
      <c r="H128" s="12">
        <f>IF($G128="","",MAX(0,(($D128/$C128)+$M$13^2/(2*$C128))/(1+$M$13^2/$C128)-$M$13*SQRT(($D128/$C128)*(1-$D128/$C128)/$C128+$M$13^2/(4*$C128^2))/(1+$M$13^2/$C128)))</f>
        <v/>
      </c>
      <c r="I128" s="12">
        <f>IF($G128="","",MIN(1,(($D128/$C128)+$M$13^2/(2*$C128))/(1+$M$13^2/$C128)+$M$13*SQRT(($D128/$C128)*(1-$D128/$C128)/$C128+$M$13^2/(4*$C128^2))/(1+$M$13^2/$C128)))</f>
        <v/>
      </c>
      <c r="J128" s="23">
        <f>IF($A128="","",IF(LEFT(TRIM($A128),5)="Total","ignored: a Total row",IF($F128="no match","BLOCK NOW: nothing to do with what you sell",IF($G128="","WATCH: no clicks yet",IF($I128&lt;$M$14,"BLOCK: had a fair chance, confidently below",IF($H128&gt;$M$14,"KEEP: confidently above the benchmark",IF($C128&lt;$M$15,"WATCH: too few clicks to judge","WATCH: undecided")))))))</f>
        <v/>
      </c>
      <c r="K128" s="24">
        <f>IF(OR($A128="",LEFT(TRIM($A128),5)="Total"),0,1)</f>
        <v/>
      </c>
    </row>
    <row r="129">
      <c r="F129" s="23">
        <f>IF(OR($A129="",LEFT(TRIM($A129),5)="Total"),"",IF(OR(IF($M$4="",FALSE,ISNUMBER(SEARCH($M$4,$A129))),IF($M$5="",FALSE,ISNUMBER(SEARCH($M$5,$A129))),IF($M$6="",FALSE,ISNUMBER(SEARCH($M$6,$A129))),IF($M$7="",FALSE,ISNUMBER(SEARCH($M$7,$A129))),IF($M$8="",FALSE,ISNUMBER(SEARCH($M$8,$A129)))),"match","no match"))</f>
        <v/>
      </c>
      <c r="G129" s="12">
        <f>IF(OR(OR($A129="",LEFT(TRIM($A129),5)="Total"),NOT(ISNUMBER($C129)),$C129=0),"",$D129/$C129)</f>
        <v/>
      </c>
      <c r="H129" s="12">
        <f>IF($G129="","",MAX(0,(($D129/$C129)+$M$13^2/(2*$C129))/(1+$M$13^2/$C129)-$M$13*SQRT(($D129/$C129)*(1-$D129/$C129)/$C129+$M$13^2/(4*$C129^2))/(1+$M$13^2/$C129)))</f>
        <v/>
      </c>
      <c r="I129" s="12">
        <f>IF($G129="","",MIN(1,(($D129/$C129)+$M$13^2/(2*$C129))/(1+$M$13^2/$C129)+$M$13*SQRT(($D129/$C129)*(1-$D129/$C129)/$C129+$M$13^2/(4*$C129^2))/(1+$M$13^2/$C129)))</f>
        <v/>
      </c>
      <c r="J129" s="23">
        <f>IF($A129="","",IF(LEFT(TRIM($A129),5)="Total","ignored: a Total row",IF($F129="no match","BLOCK NOW: nothing to do with what you sell",IF($G129="","WATCH: no clicks yet",IF($I129&lt;$M$14,"BLOCK: had a fair chance, confidently below",IF($H129&gt;$M$14,"KEEP: confidently above the benchmark",IF($C129&lt;$M$15,"WATCH: too few clicks to judge","WATCH: undecided")))))))</f>
        <v/>
      </c>
      <c r="K129" s="24">
        <f>IF(OR($A129="",LEFT(TRIM($A129),5)="Total"),0,1)</f>
        <v/>
      </c>
    </row>
    <row r="130">
      <c r="F130" s="23">
        <f>IF(OR($A130="",LEFT(TRIM($A130),5)="Total"),"",IF(OR(IF($M$4="",FALSE,ISNUMBER(SEARCH($M$4,$A130))),IF($M$5="",FALSE,ISNUMBER(SEARCH($M$5,$A130))),IF($M$6="",FALSE,ISNUMBER(SEARCH($M$6,$A130))),IF($M$7="",FALSE,ISNUMBER(SEARCH($M$7,$A130))),IF($M$8="",FALSE,ISNUMBER(SEARCH($M$8,$A130)))),"match","no match"))</f>
        <v/>
      </c>
      <c r="G130" s="12">
        <f>IF(OR(OR($A130="",LEFT(TRIM($A130),5)="Total"),NOT(ISNUMBER($C130)),$C130=0),"",$D130/$C130)</f>
        <v/>
      </c>
      <c r="H130" s="12">
        <f>IF($G130="","",MAX(0,(($D130/$C130)+$M$13^2/(2*$C130))/(1+$M$13^2/$C130)-$M$13*SQRT(($D130/$C130)*(1-$D130/$C130)/$C130+$M$13^2/(4*$C130^2))/(1+$M$13^2/$C130)))</f>
        <v/>
      </c>
      <c r="I130" s="12">
        <f>IF($G130="","",MIN(1,(($D130/$C130)+$M$13^2/(2*$C130))/(1+$M$13^2/$C130)+$M$13*SQRT(($D130/$C130)*(1-$D130/$C130)/$C130+$M$13^2/(4*$C130^2))/(1+$M$13^2/$C130)))</f>
        <v/>
      </c>
      <c r="J130" s="23">
        <f>IF($A130="","",IF(LEFT(TRIM($A130),5)="Total","ignored: a Total row",IF($F130="no match","BLOCK NOW: nothing to do with what you sell",IF($G130="","WATCH: no clicks yet",IF($I130&lt;$M$14,"BLOCK: had a fair chance, confidently below",IF($H130&gt;$M$14,"KEEP: confidently above the benchmark",IF($C130&lt;$M$15,"WATCH: too few clicks to judge","WATCH: undecided")))))))</f>
        <v/>
      </c>
      <c r="K130" s="24">
        <f>IF(OR($A130="",LEFT(TRIM($A130),5)="Total"),0,1)</f>
        <v/>
      </c>
    </row>
    <row r="131">
      <c r="F131" s="23">
        <f>IF(OR($A131="",LEFT(TRIM($A131),5)="Total"),"",IF(OR(IF($M$4="",FALSE,ISNUMBER(SEARCH($M$4,$A131))),IF($M$5="",FALSE,ISNUMBER(SEARCH($M$5,$A131))),IF($M$6="",FALSE,ISNUMBER(SEARCH($M$6,$A131))),IF($M$7="",FALSE,ISNUMBER(SEARCH($M$7,$A131))),IF($M$8="",FALSE,ISNUMBER(SEARCH($M$8,$A131)))),"match","no match"))</f>
        <v/>
      </c>
      <c r="G131" s="12">
        <f>IF(OR(OR($A131="",LEFT(TRIM($A131),5)="Total"),NOT(ISNUMBER($C131)),$C131=0),"",$D131/$C131)</f>
        <v/>
      </c>
      <c r="H131" s="12">
        <f>IF($G131="","",MAX(0,(($D131/$C131)+$M$13^2/(2*$C131))/(1+$M$13^2/$C131)-$M$13*SQRT(($D131/$C131)*(1-$D131/$C131)/$C131+$M$13^2/(4*$C131^2))/(1+$M$13^2/$C131)))</f>
        <v/>
      </c>
      <c r="I131" s="12">
        <f>IF($G131="","",MIN(1,(($D131/$C131)+$M$13^2/(2*$C131))/(1+$M$13^2/$C131)+$M$13*SQRT(($D131/$C131)*(1-$D131/$C131)/$C131+$M$13^2/(4*$C131^2))/(1+$M$13^2/$C131)))</f>
        <v/>
      </c>
      <c r="J131" s="23">
        <f>IF($A131="","",IF(LEFT(TRIM($A131),5)="Total","ignored: a Total row",IF($F131="no match","BLOCK NOW: nothing to do with what you sell",IF($G131="","WATCH: no clicks yet",IF($I131&lt;$M$14,"BLOCK: had a fair chance, confidently below",IF($H131&gt;$M$14,"KEEP: confidently above the benchmark",IF($C131&lt;$M$15,"WATCH: too few clicks to judge","WATCH: undecided")))))))</f>
        <v/>
      </c>
      <c r="K131" s="24">
        <f>IF(OR($A131="",LEFT(TRIM($A131),5)="Total"),0,1)</f>
        <v/>
      </c>
    </row>
    <row r="132">
      <c r="F132" s="23">
        <f>IF(OR($A132="",LEFT(TRIM($A132),5)="Total"),"",IF(OR(IF($M$4="",FALSE,ISNUMBER(SEARCH($M$4,$A132))),IF($M$5="",FALSE,ISNUMBER(SEARCH($M$5,$A132))),IF($M$6="",FALSE,ISNUMBER(SEARCH($M$6,$A132))),IF($M$7="",FALSE,ISNUMBER(SEARCH($M$7,$A132))),IF($M$8="",FALSE,ISNUMBER(SEARCH($M$8,$A132)))),"match","no match"))</f>
        <v/>
      </c>
      <c r="G132" s="12">
        <f>IF(OR(OR($A132="",LEFT(TRIM($A132),5)="Total"),NOT(ISNUMBER($C132)),$C132=0),"",$D132/$C132)</f>
        <v/>
      </c>
      <c r="H132" s="12">
        <f>IF($G132="","",MAX(0,(($D132/$C132)+$M$13^2/(2*$C132))/(1+$M$13^2/$C132)-$M$13*SQRT(($D132/$C132)*(1-$D132/$C132)/$C132+$M$13^2/(4*$C132^2))/(1+$M$13^2/$C132)))</f>
        <v/>
      </c>
      <c r="I132" s="12">
        <f>IF($G132="","",MIN(1,(($D132/$C132)+$M$13^2/(2*$C132))/(1+$M$13^2/$C132)+$M$13*SQRT(($D132/$C132)*(1-$D132/$C132)/$C132+$M$13^2/(4*$C132^2))/(1+$M$13^2/$C132)))</f>
        <v/>
      </c>
      <c r="J132" s="23">
        <f>IF($A132="","",IF(LEFT(TRIM($A132),5)="Total","ignored: a Total row",IF($F132="no match","BLOCK NOW: nothing to do with what you sell",IF($G132="","WATCH: no clicks yet",IF($I132&lt;$M$14,"BLOCK: had a fair chance, confidently below",IF($H132&gt;$M$14,"KEEP: confidently above the benchmark",IF($C132&lt;$M$15,"WATCH: too few clicks to judge","WATCH: undecided")))))))</f>
        <v/>
      </c>
      <c r="K132" s="24">
        <f>IF(OR($A132="",LEFT(TRIM($A132),5)="Total"),0,1)</f>
        <v/>
      </c>
    </row>
    <row r="133">
      <c r="F133" s="23">
        <f>IF(OR($A133="",LEFT(TRIM($A133),5)="Total"),"",IF(OR(IF($M$4="",FALSE,ISNUMBER(SEARCH($M$4,$A133))),IF($M$5="",FALSE,ISNUMBER(SEARCH($M$5,$A133))),IF($M$6="",FALSE,ISNUMBER(SEARCH($M$6,$A133))),IF($M$7="",FALSE,ISNUMBER(SEARCH($M$7,$A133))),IF($M$8="",FALSE,ISNUMBER(SEARCH($M$8,$A133)))),"match","no match"))</f>
        <v/>
      </c>
      <c r="G133" s="12">
        <f>IF(OR(OR($A133="",LEFT(TRIM($A133),5)="Total"),NOT(ISNUMBER($C133)),$C133=0),"",$D133/$C133)</f>
        <v/>
      </c>
      <c r="H133" s="12">
        <f>IF($G133="","",MAX(0,(($D133/$C133)+$M$13^2/(2*$C133))/(1+$M$13^2/$C133)-$M$13*SQRT(($D133/$C133)*(1-$D133/$C133)/$C133+$M$13^2/(4*$C133^2))/(1+$M$13^2/$C133)))</f>
        <v/>
      </c>
      <c r="I133" s="12">
        <f>IF($G133="","",MIN(1,(($D133/$C133)+$M$13^2/(2*$C133))/(1+$M$13^2/$C133)+$M$13*SQRT(($D133/$C133)*(1-$D133/$C133)/$C133+$M$13^2/(4*$C133^2))/(1+$M$13^2/$C133)))</f>
        <v/>
      </c>
      <c r="J133" s="23">
        <f>IF($A133="","",IF(LEFT(TRIM($A133),5)="Total","ignored: a Total row",IF($F133="no match","BLOCK NOW: nothing to do with what you sell",IF($G133="","WATCH: no clicks yet",IF($I133&lt;$M$14,"BLOCK: had a fair chance, confidently below",IF($H133&gt;$M$14,"KEEP: confidently above the benchmark",IF($C133&lt;$M$15,"WATCH: too few clicks to judge","WATCH: undecided")))))))</f>
        <v/>
      </c>
      <c r="K133" s="24">
        <f>IF(OR($A133="",LEFT(TRIM($A133),5)="Total"),0,1)</f>
        <v/>
      </c>
    </row>
    <row r="134">
      <c r="F134" s="23">
        <f>IF(OR($A134="",LEFT(TRIM($A134),5)="Total"),"",IF(OR(IF($M$4="",FALSE,ISNUMBER(SEARCH($M$4,$A134))),IF($M$5="",FALSE,ISNUMBER(SEARCH($M$5,$A134))),IF($M$6="",FALSE,ISNUMBER(SEARCH($M$6,$A134))),IF($M$7="",FALSE,ISNUMBER(SEARCH($M$7,$A134))),IF($M$8="",FALSE,ISNUMBER(SEARCH($M$8,$A134)))),"match","no match"))</f>
        <v/>
      </c>
      <c r="G134" s="12">
        <f>IF(OR(OR($A134="",LEFT(TRIM($A134),5)="Total"),NOT(ISNUMBER($C134)),$C134=0),"",$D134/$C134)</f>
        <v/>
      </c>
      <c r="H134" s="12">
        <f>IF($G134="","",MAX(0,(($D134/$C134)+$M$13^2/(2*$C134))/(1+$M$13^2/$C134)-$M$13*SQRT(($D134/$C134)*(1-$D134/$C134)/$C134+$M$13^2/(4*$C134^2))/(1+$M$13^2/$C134)))</f>
        <v/>
      </c>
      <c r="I134" s="12">
        <f>IF($G134="","",MIN(1,(($D134/$C134)+$M$13^2/(2*$C134))/(1+$M$13^2/$C134)+$M$13*SQRT(($D134/$C134)*(1-$D134/$C134)/$C134+$M$13^2/(4*$C134^2))/(1+$M$13^2/$C134)))</f>
        <v/>
      </c>
      <c r="J134" s="23">
        <f>IF($A134="","",IF(LEFT(TRIM($A134),5)="Total","ignored: a Total row",IF($F134="no match","BLOCK NOW: nothing to do with what you sell",IF($G134="","WATCH: no clicks yet",IF($I134&lt;$M$14,"BLOCK: had a fair chance, confidently below",IF($H134&gt;$M$14,"KEEP: confidently above the benchmark",IF($C134&lt;$M$15,"WATCH: too few clicks to judge","WATCH: undecided")))))))</f>
        <v/>
      </c>
      <c r="K134" s="24">
        <f>IF(OR($A134="",LEFT(TRIM($A134),5)="Total"),0,1)</f>
        <v/>
      </c>
    </row>
    <row r="135">
      <c r="F135" s="23">
        <f>IF(OR($A135="",LEFT(TRIM($A135),5)="Total"),"",IF(OR(IF($M$4="",FALSE,ISNUMBER(SEARCH($M$4,$A135))),IF($M$5="",FALSE,ISNUMBER(SEARCH($M$5,$A135))),IF($M$6="",FALSE,ISNUMBER(SEARCH($M$6,$A135))),IF($M$7="",FALSE,ISNUMBER(SEARCH($M$7,$A135))),IF($M$8="",FALSE,ISNUMBER(SEARCH($M$8,$A135)))),"match","no match"))</f>
        <v/>
      </c>
      <c r="G135" s="12">
        <f>IF(OR(OR($A135="",LEFT(TRIM($A135),5)="Total"),NOT(ISNUMBER($C135)),$C135=0),"",$D135/$C135)</f>
        <v/>
      </c>
      <c r="H135" s="12">
        <f>IF($G135="","",MAX(0,(($D135/$C135)+$M$13^2/(2*$C135))/(1+$M$13^2/$C135)-$M$13*SQRT(($D135/$C135)*(1-$D135/$C135)/$C135+$M$13^2/(4*$C135^2))/(1+$M$13^2/$C135)))</f>
        <v/>
      </c>
      <c r="I135" s="12">
        <f>IF($G135="","",MIN(1,(($D135/$C135)+$M$13^2/(2*$C135))/(1+$M$13^2/$C135)+$M$13*SQRT(($D135/$C135)*(1-$D135/$C135)/$C135+$M$13^2/(4*$C135^2))/(1+$M$13^2/$C135)))</f>
        <v/>
      </c>
      <c r="J135" s="23">
        <f>IF($A135="","",IF(LEFT(TRIM($A135),5)="Total","ignored: a Total row",IF($F135="no match","BLOCK NOW: nothing to do with what you sell",IF($G135="","WATCH: no clicks yet",IF($I135&lt;$M$14,"BLOCK: had a fair chance, confidently below",IF($H135&gt;$M$14,"KEEP: confidently above the benchmark",IF($C135&lt;$M$15,"WATCH: too few clicks to judge","WATCH: undecided")))))))</f>
        <v/>
      </c>
      <c r="K135" s="24">
        <f>IF(OR($A135="",LEFT(TRIM($A135),5)="Total"),0,1)</f>
        <v/>
      </c>
    </row>
    <row r="136">
      <c r="F136" s="23">
        <f>IF(OR($A136="",LEFT(TRIM($A136),5)="Total"),"",IF(OR(IF($M$4="",FALSE,ISNUMBER(SEARCH($M$4,$A136))),IF($M$5="",FALSE,ISNUMBER(SEARCH($M$5,$A136))),IF($M$6="",FALSE,ISNUMBER(SEARCH($M$6,$A136))),IF($M$7="",FALSE,ISNUMBER(SEARCH($M$7,$A136))),IF($M$8="",FALSE,ISNUMBER(SEARCH($M$8,$A136)))),"match","no match"))</f>
        <v/>
      </c>
      <c r="G136" s="12">
        <f>IF(OR(OR($A136="",LEFT(TRIM($A136),5)="Total"),NOT(ISNUMBER($C136)),$C136=0),"",$D136/$C136)</f>
        <v/>
      </c>
      <c r="H136" s="12">
        <f>IF($G136="","",MAX(0,(($D136/$C136)+$M$13^2/(2*$C136))/(1+$M$13^2/$C136)-$M$13*SQRT(($D136/$C136)*(1-$D136/$C136)/$C136+$M$13^2/(4*$C136^2))/(1+$M$13^2/$C136)))</f>
        <v/>
      </c>
      <c r="I136" s="12">
        <f>IF($G136="","",MIN(1,(($D136/$C136)+$M$13^2/(2*$C136))/(1+$M$13^2/$C136)+$M$13*SQRT(($D136/$C136)*(1-$D136/$C136)/$C136+$M$13^2/(4*$C136^2))/(1+$M$13^2/$C136)))</f>
        <v/>
      </c>
      <c r="J136" s="23">
        <f>IF($A136="","",IF(LEFT(TRIM($A136),5)="Total","ignored: a Total row",IF($F136="no match","BLOCK NOW: nothing to do with what you sell",IF($G136="","WATCH: no clicks yet",IF($I136&lt;$M$14,"BLOCK: had a fair chance, confidently below",IF($H136&gt;$M$14,"KEEP: confidently above the benchmark",IF($C136&lt;$M$15,"WATCH: too few clicks to judge","WATCH: undecided")))))))</f>
        <v/>
      </c>
      <c r="K136" s="24">
        <f>IF(OR($A136="",LEFT(TRIM($A136),5)="Total"),0,1)</f>
        <v/>
      </c>
    </row>
    <row r="137">
      <c r="F137" s="23">
        <f>IF(OR($A137="",LEFT(TRIM($A137),5)="Total"),"",IF(OR(IF($M$4="",FALSE,ISNUMBER(SEARCH($M$4,$A137))),IF($M$5="",FALSE,ISNUMBER(SEARCH($M$5,$A137))),IF($M$6="",FALSE,ISNUMBER(SEARCH($M$6,$A137))),IF($M$7="",FALSE,ISNUMBER(SEARCH($M$7,$A137))),IF($M$8="",FALSE,ISNUMBER(SEARCH($M$8,$A137)))),"match","no match"))</f>
        <v/>
      </c>
      <c r="G137" s="12">
        <f>IF(OR(OR($A137="",LEFT(TRIM($A137),5)="Total"),NOT(ISNUMBER($C137)),$C137=0),"",$D137/$C137)</f>
        <v/>
      </c>
      <c r="H137" s="12">
        <f>IF($G137="","",MAX(0,(($D137/$C137)+$M$13^2/(2*$C137))/(1+$M$13^2/$C137)-$M$13*SQRT(($D137/$C137)*(1-$D137/$C137)/$C137+$M$13^2/(4*$C137^2))/(1+$M$13^2/$C137)))</f>
        <v/>
      </c>
      <c r="I137" s="12">
        <f>IF($G137="","",MIN(1,(($D137/$C137)+$M$13^2/(2*$C137))/(1+$M$13^2/$C137)+$M$13*SQRT(($D137/$C137)*(1-$D137/$C137)/$C137+$M$13^2/(4*$C137^2))/(1+$M$13^2/$C137)))</f>
        <v/>
      </c>
      <c r="J137" s="23">
        <f>IF($A137="","",IF(LEFT(TRIM($A137),5)="Total","ignored: a Total row",IF($F137="no match","BLOCK NOW: nothing to do with what you sell",IF($G137="","WATCH: no clicks yet",IF($I137&lt;$M$14,"BLOCK: had a fair chance, confidently below",IF($H137&gt;$M$14,"KEEP: confidently above the benchmark",IF($C137&lt;$M$15,"WATCH: too few clicks to judge","WATCH: undecided")))))))</f>
        <v/>
      </c>
      <c r="K137" s="24">
        <f>IF(OR($A137="",LEFT(TRIM($A137),5)="Total"),0,1)</f>
        <v/>
      </c>
    </row>
    <row r="138">
      <c r="F138" s="23">
        <f>IF(OR($A138="",LEFT(TRIM($A138),5)="Total"),"",IF(OR(IF($M$4="",FALSE,ISNUMBER(SEARCH($M$4,$A138))),IF($M$5="",FALSE,ISNUMBER(SEARCH($M$5,$A138))),IF($M$6="",FALSE,ISNUMBER(SEARCH($M$6,$A138))),IF($M$7="",FALSE,ISNUMBER(SEARCH($M$7,$A138))),IF($M$8="",FALSE,ISNUMBER(SEARCH($M$8,$A138)))),"match","no match"))</f>
        <v/>
      </c>
      <c r="G138" s="12">
        <f>IF(OR(OR($A138="",LEFT(TRIM($A138),5)="Total"),NOT(ISNUMBER($C138)),$C138=0),"",$D138/$C138)</f>
        <v/>
      </c>
      <c r="H138" s="12">
        <f>IF($G138="","",MAX(0,(($D138/$C138)+$M$13^2/(2*$C138))/(1+$M$13^2/$C138)-$M$13*SQRT(($D138/$C138)*(1-$D138/$C138)/$C138+$M$13^2/(4*$C138^2))/(1+$M$13^2/$C138)))</f>
        <v/>
      </c>
      <c r="I138" s="12">
        <f>IF($G138="","",MIN(1,(($D138/$C138)+$M$13^2/(2*$C138))/(1+$M$13^2/$C138)+$M$13*SQRT(($D138/$C138)*(1-$D138/$C138)/$C138+$M$13^2/(4*$C138^2))/(1+$M$13^2/$C138)))</f>
        <v/>
      </c>
      <c r="J138" s="23">
        <f>IF($A138="","",IF(LEFT(TRIM($A138),5)="Total","ignored: a Total row",IF($F138="no match","BLOCK NOW: nothing to do with what you sell",IF($G138="","WATCH: no clicks yet",IF($I138&lt;$M$14,"BLOCK: had a fair chance, confidently below",IF($H138&gt;$M$14,"KEEP: confidently above the benchmark",IF($C138&lt;$M$15,"WATCH: too few clicks to judge","WATCH: undecided")))))))</f>
        <v/>
      </c>
      <c r="K138" s="24">
        <f>IF(OR($A138="",LEFT(TRIM($A138),5)="Total"),0,1)</f>
        <v/>
      </c>
    </row>
    <row r="139">
      <c r="F139" s="23">
        <f>IF(OR($A139="",LEFT(TRIM($A139),5)="Total"),"",IF(OR(IF($M$4="",FALSE,ISNUMBER(SEARCH($M$4,$A139))),IF($M$5="",FALSE,ISNUMBER(SEARCH($M$5,$A139))),IF($M$6="",FALSE,ISNUMBER(SEARCH($M$6,$A139))),IF($M$7="",FALSE,ISNUMBER(SEARCH($M$7,$A139))),IF($M$8="",FALSE,ISNUMBER(SEARCH($M$8,$A139)))),"match","no match"))</f>
        <v/>
      </c>
      <c r="G139" s="12">
        <f>IF(OR(OR($A139="",LEFT(TRIM($A139),5)="Total"),NOT(ISNUMBER($C139)),$C139=0),"",$D139/$C139)</f>
        <v/>
      </c>
      <c r="H139" s="12">
        <f>IF($G139="","",MAX(0,(($D139/$C139)+$M$13^2/(2*$C139))/(1+$M$13^2/$C139)-$M$13*SQRT(($D139/$C139)*(1-$D139/$C139)/$C139+$M$13^2/(4*$C139^2))/(1+$M$13^2/$C139)))</f>
        <v/>
      </c>
      <c r="I139" s="12">
        <f>IF($G139="","",MIN(1,(($D139/$C139)+$M$13^2/(2*$C139))/(1+$M$13^2/$C139)+$M$13*SQRT(($D139/$C139)*(1-$D139/$C139)/$C139+$M$13^2/(4*$C139^2))/(1+$M$13^2/$C139)))</f>
        <v/>
      </c>
      <c r="J139" s="23">
        <f>IF($A139="","",IF(LEFT(TRIM($A139),5)="Total","ignored: a Total row",IF($F139="no match","BLOCK NOW: nothing to do with what you sell",IF($G139="","WATCH: no clicks yet",IF($I139&lt;$M$14,"BLOCK: had a fair chance, confidently below",IF($H139&gt;$M$14,"KEEP: confidently above the benchmark",IF($C139&lt;$M$15,"WATCH: too few clicks to judge","WATCH: undecided")))))))</f>
        <v/>
      </c>
      <c r="K139" s="24">
        <f>IF(OR($A139="",LEFT(TRIM($A139),5)="Total"),0,1)</f>
        <v/>
      </c>
    </row>
    <row r="140">
      <c r="F140" s="23">
        <f>IF(OR($A140="",LEFT(TRIM($A140),5)="Total"),"",IF(OR(IF($M$4="",FALSE,ISNUMBER(SEARCH($M$4,$A140))),IF($M$5="",FALSE,ISNUMBER(SEARCH($M$5,$A140))),IF($M$6="",FALSE,ISNUMBER(SEARCH($M$6,$A140))),IF($M$7="",FALSE,ISNUMBER(SEARCH($M$7,$A140))),IF($M$8="",FALSE,ISNUMBER(SEARCH($M$8,$A140)))),"match","no match"))</f>
        <v/>
      </c>
      <c r="G140" s="12">
        <f>IF(OR(OR($A140="",LEFT(TRIM($A140),5)="Total"),NOT(ISNUMBER($C140)),$C140=0),"",$D140/$C140)</f>
        <v/>
      </c>
      <c r="H140" s="12">
        <f>IF($G140="","",MAX(0,(($D140/$C140)+$M$13^2/(2*$C140))/(1+$M$13^2/$C140)-$M$13*SQRT(($D140/$C140)*(1-$D140/$C140)/$C140+$M$13^2/(4*$C140^2))/(1+$M$13^2/$C140)))</f>
        <v/>
      </c>
      <c r="I140" s="12">
        <f>IF($G140="","",MIN(1,(($D140/$C140)+$M$13^2/(2*$C140))/(1+$M$13^2/$C140)+$M$13*SQRT(($D140/$C140)*(1-$D140/$C140)/$C140+$M$13^2/(4*$C140^2))/(1+$M$13^2/$C140)))</f>
        <v/>
      </c>
      <c r="J140" s="23">
        <f>IF($A140="","",IF(LEFT(TRIM($A140),5)="Total","ignored: a Total row",IF($F140="no match","BLOCK NOW: nothing to do with what you sell",IF($G140="","WATCH: no clicks yet",IF($I140&lt;$M$14,"BLOCK: had a fair chance, confidently below",IF($H140&gt;$M$14,"KEEP: confidently above the benchmark",IF($C140&lt;$M$15,"WATCH: too few clicks to judge","WATCH: undecided")))))))</f>
        <v/>
      </c>
      <c r="K140" s="24">
        <f>IF(OR($A140="",LEFT(TRIM($A140),5)="Total"),0,1)</f>
        <v/>
      </c>
    </row>
    <row r="141">
      <c r="F141" s="23">
        <f>IF(OR($A141="",LEFT(TRIM($A141),5)="Total"),"",IF(OR(IF($M$4="",FALSE,ISNUMBER(SEARCH($M$4,$A141))),IF($M$5="",FALSE,ISNUMBER(SEARCH($M$5,$A141))),IF($M$6="",FALSE,ISNUMBER(SEARCH($M$6,$A141))),IF($M$7="",FALSE,ISNUMBER(SEARCH($M$7,$A141))),IF($M$8="",FALSE,ISNUMBER(SEARCH($M$8,$A141)))),"match","no match"))</f>
        <v/>
      </c>
      <c r="G141" s="12">
        <f>IF(OR(OR($A141="",LEFT(TRIM($A141),5)="Total"),NOT(ISNUMBER($C141)),$C141=0),"",$D141/$C141)</f>
        <v/>
      </c>
      <c r="H141" s="12">
        <f>IF($G141="","",MAX(0,(($D141/$C141)+$M$13^2/(2*$C141))/(1+$M$13^2/$C141)-$M$13*SQRT(($D141/$C141)*(1-$D141/$C141)/$C141+$M$13^2/(4*$C141^2))/(1+$M$13^2/$C141)))</f>
        <v/>
      </c>
      <c r="I141" s="12">
        <f>IF($G141="","",MIN(1,(($D141/$C141)+$M$13^2/(2*$C141))/(1+$M$13^2/$C141)+$M$13*SQRT(($D141/$C141)*(1-$D141/$C141)/$C141+$M$13^2/(4*$C141^2))/(1+$M$13^2/$C141)))</f>
        <v/>
      </c>
      <c r="J141" s="23">
        <f>IF($A141="","",IF(LEFT(TRIM($A141),5)="Total","ignored: a Total row",IF($F141="no match","BLOCK NOW: nothing to do with what you sell",IF($G141="","WATCH: no clicks yet",IF($I141&lt;$M$14,"BLOCK: had a fair chance, confidently below",IF($H141&gt;$M$14,"KEEP: confidently above the benchmark",IF($C141&lt;$M$15,"WATCH: too few clicks to judge","WATCH: undecided")))))))</f>
        <v/>
      </c>
      <c r="K141" s="24">
        <f>IF(OR($A141="",LEFT(TRIM($A141),5)="Total"),0,1)</f>
        <v/>
      </c>
    </row>
    <row r="142">
      <c r="F142" s="23">
        <f>IF(OR($A142="",LEFT(TRIM($A142),5)="Total"),"",IF(OR(IF($M$4="",FALSE,ISNUMBER(SEARCH($M$4,$A142))),IF($M$5="",FALSE,ISNUMBER(SEARCH($M$5,$A142))),IF($M$6="",FALSE,ISNUMBER(SEARCH($M$6,$A142))),IF($M$7="",FALSE,ISNUMBER(SEARCH($M$7,$A142))),IF($M$8="",FALSE,ISNUMBER(SEARCH($M$8,$A142)))),"match","no match"))</f>
        <v/>
      </c>
      <c r="G142" s="12">
        <f>IF(OR(OR($A142="",LEFT(TRIM($A142),5)="Total"),NOT(ISNUMBER($C142)),$C142=0),"",$D142/$C142)</f>
        <v/>
      </c>
      <c r="H142" s="12">
        <f>IF($G142="","",MAX(0,(($D142/$C142)+$M$13^2/(2*$C142))/(1+$M$13^2/$C142)-$M$13*SQRT(($D142/$C142)*(1-$D142/$C142)/$C142+$M$13^2/(4*$C142^2))/(1+$M$13^2/$C142)))</f>
        <v/>
      </c>
      <c r="I142" s="12">
        <f>IF($G142="","",MIN(1,(($D142/$C142)+$M$13^2/(2*$C142))/(1+$M$13^2/$C142)+$M$13*SQRT(($D142/$C142)*(1-$D142/$C142)/$C142+$M$13^2/(4*$C142^2))/(1+$M$13^2/$C142)))</f>
        <v/>
      </c>
      <c r="J142" s="23">
        <f>IF($A142="","",IF(LEFT(TRIM($A142),5)="Total","ignored: a Total row",IF($F142="no match","BLOCK NOW: nothing to do with what you sell",IF($G142="","WATCH: no clicks yet",IF($I142&lt;$M$14,"BLOCK: had a fair chance, confidently below",IF($H142&gt;$M$14,"KEEP: confidently above the benchmark",IF($C142&lt;$M$15,"WATCH: too few clicks to judge","WATCH: undecided")))))))</f>
        <v/>
      </c>
      <c r="K142" s="24">
        <f>IF(OR($A142="",LEFT(TRIM($A142),5)="Total"),0,1)</f>
        <v/>
      </c>
    </row>
    <row r="143">
      <c r="F143" s="23">
        <f>IF(OR($A143="",LEFT(TRIM($A143),5)="Total"),"",IF(OR(IF($M$4="",FALSE,ISNUMBER(SEARCH($M$4,$A143))),IF($M$5="",FALSE,ISNUMBER(SEARCH($M$5,$A143))),IF($M$6="",FALSE,ISNUMBER(SEARCH($M$6,$A143))),IF($M$7="",FALSE,ISNUMBER(SEARCH($M$7,$A143))),IF($M$8="",FALSE,ISNUMBER(SEARCH($M$8,$A143)))),"match","no match"))</f>
        <v/>
      </c>
      <c r="G143" s="12">
        <f>IF(OR(OR($A143="",LEFT(TRIM($A143),5)="Total"),NOT(ISNUMBER($C143)),$C143=0),"",$D143/$C143)</f>
        <v/>
      </c>
      <c r="H143" s="12">
        <f>IF($G143="","",MAX(0,(($D143/$C143)+$M$13^2/(2*$C143))/(1+$M$13^2/$C143)-$M$13*SQRT(($D143/$C143)*(1-$D143/$C143)/$C143+$M$13^2/(4*$C143^2))/(1+$M$13^2/$C143)))</f>
        <v/>
      </c>
      <c r="I143" s="12">
        <f>IF($G143="","",MIN(1,(($D143/$C143)+$M$13^2/(2*$C143))/(1+$M$13^2/$C143)+$M$13*SQRT(($D143/$C143)*(1-$D143/$C143)/$C143+$M$13^2/(4*$C143^2))/(1+$M$13^2/$C143)))</f>
        <v/>
      </c>
      <c r="J143" s="23">
        <f>IF($A143="","",IF(LEFT(TRIM($A143),5)="Total","ignored: a Total row",IF($F143="no match","BLOCK NOW: nothing to do with what you sell",IF($G143="","WATCH: no clicks yet",IF($I143&lt;$M$14,"BLOCK: had a fair chance, confidently below",IF($H143&gt;$M$14,"KEEP: confidently above the benchmark",IF($C143&lt;$M$15,"WATCH: too few clicks to judge","WATCH: undecided")))))))</f>
        <v/>
      </c>
      <c r="K143" s="24">
        <f>IF(OR($A143="",LEFT(TRIM($A143),5)="Total"),0,1)</f>
        <v/>
      </c>
    </row>
    <row r="144">
      <c r="F144" s="23">
        <f>IF(OR($A144="",LEFT(TRIM($A144),5)="Total"),"",IF(OR(IF($M$4="",FALSE,ISNUMBER(SEARCH($M$4,$A144))),IF($M$5="",FALSE,ISNUMBER(SEARCH($M$5,$A144))),IF($M$6="",FALSE,ISNUMBER(SEARCH($M$6,$A144))),IF($M$7="",FALSE,ISNUMBER(SEARCH($M$7,$A144))),IF($M$8="",FALSE,ISNUMBER(SEARCH($M$8,$A144)))),"match","no match"))</f>
        <v/>
      </c>
      <c r="G144" s="12">
        <f>IF(OR(OR($A144="",LEFT(TRIM($A144),5)="Total"),NOT(ISNUMBER($C144)),$C144=0),"",$D144/$C144)</f>
        <v/>
      </c>
      <c r="H144" s="12">
        <f>IF($G144="","",MAX(0,(($D144/$C144)+$M$13^2/(2*$C144))/(1+$M$13^2/$C144)-$M$13*SQRT(($D144/$C144)*(1-$D144/$C144)/$C144+$M$13^2/(4*$C144^2))/(1+$M$13^2/$C144)))</f>
        <v/>
      </c>
      <c r="I144" s="12">
        <f>IF($G144="","",MIN(1,(($D144/$C144)+$M$13^2/(2*$C144))/(1+$M$13^2/$C144)+$M$13*SQRT(($D144/$C144)*(1-$D144/$C144)/$C144+$M$13^2/(4*$C144^2))/(1+$M$13^2/$C144)))</f>
        <v/>
      </c>
      <c r="J144" s="23">
        <f>IF($A144="","",IF(LEFT(TRIM($A144),5)="Total","ignored: a Total row",IF($F144="no match","BLOCK NOW: nothing to do with what you sell",IF($G144="","WATCH: no clicks yet",IF($I144&lt;$M$14,"BLOCK: had a fair chance, confidently below",IF($H144&gt;$M$14,"KEEP: confidently above the benchmark",IF($C144&lt;$M$15,"WATCH: too few clicks to judge","WATCH: undecided")))))))</f>
        <v/>
      </c>
      <c r="K144" s="24">
        <f>IF(OR($A144="",LEFT(TRIM($A144),5)="Total"),0,1)</f>
        <v/>
      </c>
    </row>
    <row r="145">
      <c r="F145" s="23">
        <f>IF(OR($A145="",LEFT(TRIM($A145),5)="Total"),"",IF(OR(IF($M$4="",FALSE,ISNUMBER(SEARCH($M$4,$A145))),IF($M$5="",FALSE,ISNUMBER(SEARCH($M$5,$A145))),IF($M$6="",FALSE,ISNUMBER(SEARCH($M$6,$A145))),IF($M$7="",FALSE,ISNUMBER(SEARCH($M$7,$A145))),IF($M$8="",FALSE,ISNUMBER(SEARCH($M$8,$A145)))),"match","no match"))</f>
        <v/>
      </c>
      <c r="G145" s="12">
        <f>IF(OR(OR($A145="",LEFT(TRIM($A145),5)="Total"),NOT(ISNUMBER($C145)),$C145=0),"",$D145/$C145)</f>
        <v/>
      </c>
      <c r="H145" s="12">
        <f>IF($G145="","",MAX(0,(($D145/$C145)+$M$13^2/(2*$C145))/(1+$M$13^2/$C145)-$M$13*SQRT(($D145/$C145)*(1-$D145/$C145)/$C145+$M$13^2/(4*$C145^2))/(1+$M$13^2/$C145)))</f>
        <v/>
      </c>
      <c r="I145" s="12">
        <f>IF($G145="","",MIN(1,(($D145/$C145)+$M$13^2/(2*$C145))/(1+$M$13^2/$C145)+$M$13*SQRT(($D145/$C145)*(1-$D145/$C145)/$C145+$M$13^2/(4*$C145^2))/(1+$M$13^2/$C145)))</f>
        <v/>
      </c>
      <c r="J145" s="23">
        <f>IF($A145="","",IF(LEFT(TRIM($A145),5)="Total","ignored: a Total row",IF($F145="no match","BLOCK NOW: nothing to do with what you sell",IF($G145="","WATCH: no clicks yet",IF($I145&lt;$M$14,"BLOCK: had a fair chance, confidently below",IF($H145&gt;$M$14,"KEEP: confidently above the benchmark",IF($C145&lt;$M$15,"WATCH: too few clicks to judge","WATCH: undecided")))))))</f>
        <v/>
      </c>
      <c r="K145" s="24">
        <f>IF(OR($A145="",LEFT(TRIM($A145),5)="Total"),0,1)</f>
        <v/>
      </c>
    </row>
    <row r="146">
      <c r="F146" s="23">
        <f>IF(OR($A146="",LEFT(TRIM($A146),5)="Total"),"",IF(OR(IF($M$4="",FALSE,ISNUMBER(SEARCH($M$4,$A146))),IF($M$5="",FALSE,ISNUMBER(SEARCH($M$5,$A146))),IF($M$6="",FALSE,ISNUMBER(SEARCH($M$6,$A146))),IF($M$7="",FALSE,ISNUMBER(SEARCH($M$7,$A146))),IF($M$8="",FALSE,ISNUMBER(SEARCH($M$8,$A146)))),"match","no match"))</f>
        <v/>
      </c>
      <c r="G146" s="12">
        <f>IF(OR(OR($A146="",LEFT(TRIM($A146),5)="Total"),NOT(ISNUMBER($C146)),$C146=0),"",$D146/$C146)</f>
        <v/>
      </c>
      <c r="H146" s="12">
        <f>IF($G146="","",MAX(0,(($D146/$C146)+$M$13^2/(2*$C146))/(1+$M$13^2/$C146)-$M$13*SQRT(($D146/$C146)*(1-$D146/$C146)/$C146+$M$13^2/(4*$C146^2))/(1+$M$13^2/$C146)))</f>
        <v/>
      </c>
      <c r="I146" s="12">
        <f>IF($G146="","",MIN(1,(($D146/$C146)+$M$13^2/(2*$C146))/(1+$M$13^2/$C146)+$M$13*SQRT(($D146/$C146)*(1-$D146/$C146)/$C146+$M$13^2/(4*$C146^2))/(1+$M$13^2/$C146)))</f>
        <v/>
      </c>
      <c r="J146" s="23">
        <f>IF($A146="","",IF(LEFT(TRIM($A146),5)="Total","ignored: a Total row",IF($F146="no match","BLOCK NOW: nothing to do with what you sell",IF($G146="","WATCH: no clicks yet",IF($I146&lt;$M$14,"BLOCK: had a fair chance, confidently below",IF($H146&gt;$M$14,"KEEP: confidently above the benchmark",IF($C146&lt;$M$15,"WATCH: too few clicks to judge","WATCH: undecided")))))))</f>
        <v/>
      </c>
      <c r="K146" s="24">
        <f>IF(OR($A146="",LEFT(TRIM($A146),5)="Total"),0,1)</f>
        <v/>
      </c>
    </row>
    <row r="147">
      <c r="F147" s="23">
        <f>IF(OR($A147="",LEFT(TRIM($A147),5)="Total"),"",IF(OR(IF($M$4="",FALSE,ISNUMBER(SEARCH($M$4,$A147))),IF($M$5="",FALSE,ISNUMBER(SEARCH($M$5,$A147))),IF($M$6="",FALSE,ISNUMBER(SEARCH($M$6,$A147))),IF($M$7="",FALSE,ISNUMBER(SEARCH($M$7,$A147))),IF($M$8="",FALSE,ISNUMBER(SEARCH($M$8,$A147)))),"match","no match"))</f>
        <v/>
      </c>
      <c r="G147" s="12">
        <f>IF(OR(OR($A147="",LEFT(TRIM($A147),5)="Total"),NOT(ISNUMBER($C147)),$C147=0),"",$D147/$C147)</f>
        <v/>
      </c>
      <c r="H147" s="12">
        <f>IF($G147="","",MAX(0,(($D147/$C147)+$M$13^2/(2*$C147))/(1+$M$13^2/$C147)-$M$13*SQRT(($D147/$C147)*(1-$D147/$C147)/$C147+$M$13^2/(4*$C147^2))/(1+$M$13^2/$C147)))</f>
        <v/>
      </c>
      <c r="I147" s="12">
        <f>IF($G147="","",MIN(1,(($D147/$C147)+$M$13^2/(2*$C147))/(1+$M$13^2/$C147)+$M$13*SQRT(($D147/$C147)*(1-$D147/$C147)/$C147+$M$13^2/(4*$C147^2))/(1+$M$13^2/$C147)))</f>
        <v/>
      </c>
      <c r="J147" s="23">
        <f>IF($A147="","",IF(LEFT(TRIM($A147),5)="Total","ignored: a Total row",IF($F147="no match","BLOCK NOW: nothing to do with what you sell",IF($G147="","WATCH: no clicks yet",IF($I147&lt;$M$14,"BLOCK: had a fair chance, confidently below",IF($H147&gt;$M$14,"KEEP: confidently above the benchmark",IF($C147&lt;$M$15,"WATCH: too few clicks to judge","WATCH: undecided")))))))</f>
        <v/>
      </c>
      <c r="K147" s="24">
        <f>IF(OR($A147="",LEFT(TRIM($A147),5)="Total"),0,1)</f>
        <v/>
      </c>
    </row>
    <row r="148">
      <c r="F148" s="23">
        <f>IF(OR($A148="",LEFT(TRIM($A148),5)="Total"),"",IF(OR(IF($M$4="",FALSE,ISNUMBER(SEARCH($M$4,$A148))),IF($M$5="",FALSE,ISNUMBER(SEARCH($M$5,$A148))),IF($M$6="",FALSE,ISNUMBER(SEARCH($M$6,$A148))),IF($M$7="",FALSE,ISNUMBER(SEARCH($M$7,$A148))),IF($M$8="",FALSE,ISNUMBER(SEARCH($M$8,$A148)))),"match","no match"))</f>
        <v/>
      </c>
      <c r="G148" s="12">
        <f>IF(OR(OR($A148="",LEFT(TRIM($A148),5)="Total"),NOT(ISNUMBER($C148)),$C148=0),"",$D148/$C148)</f>
        <v/>
      </c>
      <c r="H148" s="12">
        <f>IF($G148="","",MAX(0,(($D148/$C148)+$M$13^2/(2*$C148))/(1+$M$13^2/$C148)-$M$13*SQRT(($D148/$C148)*(1-$D148/$C148)/$C148+$M$13^2/(4*$C148^2))/(1+$M$13^2/$C148)))</f>
        <v/>
      </c>
      <c r="I148" s="12">
        <f>IF($G148="","",MIN(1,(($D148/$C148)+$M$13^2/(2*$C148))/(1+$M$13^2/$C148)+$M$13*SQRT(($D148/$C148)*(1-$D148/$C148)/$C148+$M$13^2/(4*$C148^2))/(1+$M$13^2/$C148)))</f>
        <v/>
      </c>
      <c r="J148" s="23">
        <f>IF($A148="","",IF(LEFT(TRIM($A148),5)="Total","ignored: a Total row",IF($F148="no match","BLOCK NOW: nothing to do with what you sell",IF($G148="","WATCH: no clicks yet",IF($I148&lt;$M$14,"BLOCK: had a fair chance, confidently below",IF($H148&gt;$M$14,"KEEP: confidently above the benchmark",IF($C148&lt;$M$15,"WATCH: too few clicks to judge","WATCH: undecided")))))))</f>
        <v/>
      </c>
      <c r="K148" s="24">
        <f>IF(OR($A148="",LEFT(TRIM($A148),5)="Total"),0,1)</f>
        <v/>
      </c>
    </row>
    <row r="149">
      <c r="F149" s="23">
        <f>IF(OR($A149="",LEFT(TRIM($A149),5)="Total"),"",IF(OR(IF($M$4="",FALSE,ISNUMBER(SEARCH($M$4,$A149))),IF($M$5="",FALSE,ISNUMBER(SEARCH($M$5,$A149))),IF($M$6="",FALSE,ISNUMBER(SEARCH($M$6,$A149))),IF($M$7="",FALSE,ISNUMBER(SEARCH($M$7,$A149))),IF($M$8="",FALSE,ISNUMBER(SEARCH($M$8,$A149)))),"match","no match"))</f>
        <v/>
      </c>
      <c r="G149" s="12">
        <f>IF(OR(OR($A149="",LEFT(TRIM($A149),5)="Total"),NOT(ISNUMBER($C149)),$C149=0),"",$D149/$C149)</f>
        <v/>
      </c>
      <c r="H149" s="12">
        <f>IF($G149="","",MAX(0,(($D149/$C149)+$M$13^2/(2*$C149))/(1+$M$13^2/$C149)-$M$13*SQRT(($D149/$C149)*(1-$D149/$C149)/$C149+$M$13^2/(4*$C149^2))/(1+$M$13^2/$C149)))</f>
        <v/>
      </c>
      <c r="I149" s="12">
        <f>IF($G149="","",MIN(1,(($D149/$C149)+$M$13^2/(2*$C149))/(1+$M$13^2/$C149)+$M$13*SQRT(($D149/$C149)*(1-$D149/$C149)/$C149+$M$13^2/(4*$C149^2))/(1+$M$13^2/$C149)))</f>
        <v/>
      </c>
      <c r="J149" s="23">
        <f>IF($A149="","",IF(LEFT(TRIM($A149),5)="Total","ignored: a Total row",IF($F149="no match","BLOCK NOW: nothing to do with what you sell",IF($G149="","WATCH: no clicks yet",IF($I149&lt;$M$14,"BLOCK: had a fair chance, confidently below",IF($H149&gt;$M$14,"KEEP: confidently above the benchmark",IF($C149&lt;$M$15,"WATCH: too few clicks to judge","WATCH: undecided")))))))</f>
        <v/>
      </c>
      <c r="K149" s="24">
        <f>IF(OR($A149="",LEFT(TRIM($A149),5)="Total"),0,1)</f>
        <v/>
      </c>
    </row>
    <row r="150">
      <c r="F150" s="23">
        <f>IF(OR($A150="",LEFT(TRIM($A150),5)="Total"),"",IF(OR(IF($M$4="",FALSE,ISNUMBER(SEARCH($M$4,$A150))),IF($M$5="",FALSE,ISNUMBER(SEARCH($M$5,$A150))),IF($M$6="",FALSE,ISNUMBER(SEARCH($M$6,$A150))),IF($M$7="",FALSE,ISNUMBER(SEARCH($M$7,$A150))),IF($M$8="",FALSE,ISNUMBER(SEARCH($M$8,$A150)))),"match","no match"))</f>
        <v/>
      </c>
      <c r="G150" s="12">
        <f>IF(OR(OR($A150="",LEFT(TRIM($A150),5)="Total"),NOT(ISNUMBER($C150)),$C150=0),"",$D150/$C150)</f>
        <v/>
      </c>
      <c r="H150" s="12">
        <f>IF($G150="","",MAX(0,(($D150/$C150)+$M$13^2/(2*$C150))/(1+$M$13^2/$C150)-$M$13*SQRT(($D150/$C150)*(1-$D150/$C150)/$C150+$M$13^2/(4*$C150^2))/(1+$M$13^2/$C150)))</f>
        <v/>
      </c>
      <c r="I150" s="12">
        <f>IF($G150="","",MIN(1,(($D150/$C150)+$M$13^2/(2*$C150))/(1+$M$13^2/$C150)+$M$13*SQRT(($D150/$C150)*(1-$D150/$C150)/$C150+$M$13^2/(4*$C150^2))/(1+$M$13^2/$C150)))</f>
        <v/>
      </c>
      <c r="J150" s="23">
        <f>IF($A150="","",IF(LEFT(TRIM($A150),5)="Total","ignored: a Total row",IF($F150="no match","BLOCK NOW: nothing to do with what you sell",IF($G150="","WATCH: no clicks yet",IF($I150&lt;$M$14,"BLOCK: had a fair chance, confidently below",IF($H150&gt;$M$14,"KEEP: confidently above the benchmark",IF($C150&lt;$M$15,"WATCH: too few clicks to judge","WATCH: undecided")))))))</f>
        <v/>
      </c>
      <c r="K150" s="24">
        <f>IF(OR($A150="",LEFT(TRIM($A150),5)="Total"),0,1)</f>
        <v/>
      </c>
    </row>
    <row r="151">
      <c r="F151" s="23">
        <f>IF(OR($A151="",LEFT(TRIM($A151),5)="Total"),"",IF(OR(IF($M$4="",FALSE,ISNUMBER(SEARCH($M$4,$A151))),IF($M$5="",FALSE,ISNUMBER(SEARCH($M$5,$A151))),IF($M$6="",FALSE,ISNUMBER(SEARCH($M$6,$A151))),IF($M$7="",FALSE,ISNUMBER(SEARCH($M$7,$A151))),IF($M$8="",FALSE,ISNUMBER(SEARCH($M$8,$A151)))),"match","no match"))</f>
        <v/>
      </c>
      <c r="G151" s="12">
        <f>IF(OR(OR($A151="",LEFT(TRIM($A151),5)="Total"),NOT(ISNUMBER($C151)),$C151=0),"",$D151/$C151)</f>
        <v/>
      </c>
      <c r="H151" s="12">
        <f>IF($G151="","",MAX(0,(($D151/$C151)+$M$13^2/(2*$C151))/(1+$M$13^2/$C151)-$M$13*SQRT(($D151/$C151)*(1-$D151/$C151)/$C151+$M$13^2/(4*$C151^2))/(1+$M$13^2/$C151)))</f>
        <v/>
      </c>
      <c r="I151" s="12">
        <f>IF($G151="","",MIN(1,(($D151/$C151)+$M$13^2/(2*$C151))/(1+$M$13^2/$C151)+$M$13*SQRT(($D151/$C151)*(1-$D151/$C151)/$C151+$M$13^2/(4*$C151^2))/(1+$M$13^2/$C151)))</f>
        <v/>
      </c>
      <c r="J151" s="23">
        <f>IF($A151="","",IF(LEFT(TRIM($A151),5)="Total","ignored: a Total row",IF($F151="no match","BLOCK NOW: nothing to do with what you sell",IF($G151="","WATCH: no clicks yet",IF($I151&lt;$M$14,"BLOCK: had a fair chance, confidently below",IF($H151&gt;$M$14,"KEEP: confidently above the benchmark",IF($C151&lt;$M$15,"WATCH: too few clicks to judge","WATCH: undecided")))))))</f>
        <v/>
      </c>
      <c r="K151" s="24">
        <f>IF(OR($A151="",LEFT(TRIM($A151),5)="Total"),0,1)</f>
        <v/>
      </c>
    </row>
    <row r="152">
      <c r="F152" s="23">
        <f>IF(OR($A152="",LEFT(TRIM($A152),5)="Total"),"",IF(OR(IF($M$4="",FALSE,ISNUMBER(SEARCH($M$4,$A152))),IF($M$5="",FALSE,ISNUMBER(SEARCH($M$5,$A152))),IF($M$6="",FALSE,ISNUMBER(SEARCH($M$6,$A152))),IF($M$7="",FALSE,ISNUMBER(SEARCH($M$7,$A152))),IF($M$8="",FALSE,ISNUMBER(SEARCH($M$8,$A152)))),"match","no match"))</f>
        <v/>
      </c>
      <c r="G152" s="12">
        <f>IF(OR(OR($A152="",LEFT(TRIM($A152),5)="Total"),NOT(ISNUMBER($C152)),$C152=0),"",$D152/$C152)</f>
        <v/>
      </c>
      <c r="H152" s="12">
        <f>IF($G152="","",MAX(0,(($D152/$C152)+$M$13^2/(2*$C152))/(1+$M$13^2/$C152)-$M$13*SQRT(($D152/$C152)*(1-$D152/$C152)/$C152+$M$13^2/(4*$C152^2))/(1+$M$13^2/$C152)))</f>
        <v/>
      </c>
      <c r="I152" s="12">
        <f>IF($G152="","",MIN(1,(($D152/$C152)+$M$13^2/(2*$C152))/(1+$M$13^2/$C152)+$M$13*SQRT(($D152/$C152)*(1-$D152/$C152)/$C152+$M$13^2/(4*$C152^2))/(1+$M$13^2/$C152)))</f>
        <v/>
      </c>
      <c r="J152" s="23">
        <f>IF($A152="","",IF(LEFT(TRIM($A152),5)="Total","ignored: a Total row",IF($F152="no match","BLOCK NOW: nothing to do with what you sell",IF($G152="","WATCH: no clicks yet",IF($I152&lt;$M$14,"BLOCK: had a fair chance, confidently below",IF($H152&gt;$M$14,"KEEP: confidently above the benchmark",IF($C152&lt;$M$15,"WATCH: too few clicks to judge","WATCH: undecided")))))))</f>
        <v/>
      </c>
      <c r="K152" s="24">
        <f>IF(OR($A152="",LEFT(TRIM($A152),5)="Total"),0,1)</f>
        <v/>
      </c>
    </row>
    <row r="153">
      <c r="F153" s="23">
        <f>IF(OR($A153="",LEFT(TRIM($A153),5)="Total"),"",IF(OR(IF($M$4="",FALSE,ISNUMBER(SEARCH($M$4,$A153))),IF($M$5="",FALSE,ISNUMBER(SEARCH($M$5,$A153))),IF($M$6="",FALSE,ISNUMBER(SEARCH($M$6,$A153))),IF($M$7="",FALSE,ISNUMBER(SEARCH($M$7,$A153))),IF($M$8="",FALSE,ISNUMBER(SEARCH($M$8,$A153)))),"match","no match"))</f>
        <v/>
      </c>
      <c r="G153" s="12">
        <f>IF(OR(OR($A153="",LEFT(TRIM($A153),5)="Total"),NOT(ISNUMBER($C153)),$C153=0),"",$D153/$C153)</f>
        <v/>
      </c>
      <c r="H153" s="12">
        <f>IF($G153="","",MAX(0,(($D153/$C153)+$M$13^2/(2*$C153))/(1+$M$13^2/$C153)-$M$13*SQRT(($D153/$C153)*(1-$D153/$C153)/$C153+$M$13^2/(4*$C153^2))/(1+$M$13^2/$C153)))</f>
        <v/>
      </c>
      <c r="I153" s="12">
        <f>IF($G153="","",MIN(1,(($D153/$C153)+$M$13^2/(2*$C153))/(1+$M$13^2/$C153)+$M$13*SQRT(($D153/$C153)*(1-$D153/$C153)/$C153+$M$13^2/(4*$C153^2))/(1+$M$13^2/$C153)))</f>
        <v/>
      </c>
      <c r="J153" s="23">
        <f>IF($A153="","",IF(LEFT(TRIM($A153),5)="Total","ignored: a Total row",IF($F153="no match","BLOCK NOW: nothing to do with what you sell",IF($G153="","WATCH: no clicks yet",IF($I153&lt;$M$14,"BLOCK: had a fair chance, confidently below",IF($H153&gt;$M$14,"KEEP: confidently above the benchmark",IF($C153&lt;$M$15,"WATCH: too few clicks to judge","WATCH: undecided")))))))</f>
        <v/>
      </c>
      <c r="K153" s="24">
        <f>IF(OR($A153="",LEFT(TRIM($A153),5)="Total"),0,1)</f>
        <v/>
      </c>
    </row>
    <row r="154">
      <c r="F154" s="23">
        <f>IF(OR($A154="",LEFT(TRIM($A154),5)="Total"),"",IF(OR(IF($M$4="",FALSE,ISNUMBER(SEARCH($M$4,$A154))),IF($M$5="",FALSE,ISNUMBER(SEARCH($M$5,$A154))),IF($M$6="",FALSE,ISNUMBER(SEARCH($M$6,$A154))),IF($M$7="",FALSE,ISNUMBER(SEARCH($M$7,$A154))),IF($M$8="",FALSE,ISNUMBER(SEARCH($M$8,$A154)))),"match","no match"))</f>
        <v/>
      </c>
      <c r="G154" s="12">
        <f>IF(OR(OR($A154="",LEFT(TRIM($A154),5)="Total"),NOT(ISNUMBER($C154)),$C154=0),"",$D154/$C154)</f>
        <v/>
      </c>
      <c r="H154" s="12">
        <f>IF($G154="","",MAX(0,(($D154/$C154)+$M$13^2/(2*$C154))/(1+$M$13^2/$C154)-$M$13*SQRT(($D154/$C154)*(1-$D154/$C154)/$C154+$M$13^2/(4*$C154^2))/(1+$M$13^2/$C154)))</f>
        <v/>
      </c>
      <c r="I154" s="12">
        <f>IF($G154="","",MIN(1,(($D154/$C154)+$M$13^2/(2*$C154))/(1+$M$13^2/$C154)+$M$13*SQRT(($D154/$C154)*(1-$D154/$C154)/$C154+$M$13^2/(4*$C154^2))/(1+$M$13^2/$C154)))</f>
        <v/>
      </c>
      <c r="J154" s="23">
        <f>IF($A154="","",IF(LEFT(TRIM($A154),5)="Total","ignored: a Total row",IF($F154="no match","BLOCK NOW: nothing to do with what you sell",IF($G154="","WATCH: no clicks yet",IF($I154&lt;$M$14,"BLOCK: had a fair chance, confidently below",IF($H154&gt;$M$14,"KEEP: confidently above the benchmark",IF($C154&lt;$M$15,"WATCH: too few clicks to judge","WATCH: undecided")))))))</f>
        <v/>
      </c>
      <c r="K154" s="24">
        <f>IF(OR($A154="",LEFT(TRIM($A154),5)="Total"),0,1)</f>
        <v/>
      </c>
    </row>
    <row r="155">
      <c r="F155" s="23">
        <f>IF(OR($A155="",LEFT(TRIM($A155),5)="Total"),"",IF(OR(IF($M$4="",FALSE,ISNUMBER(SEARCH($M$4,$A155))),IF($M$5="",FALSE,ISNUMBER(SEARCH($M$5,$A155))),IF($M$6="",FALSE,ISNUMBER(SEARCH($M$6,$A155))),IF($M$7="",FALSE,ISNUMBER(SEARCH($M$7,$A155))),IF($M$8="",FALSE,ISNUMBER(SEARCH($M$8,$A155)))),"match","no match"))</f>
        <v/>
      </c>
      <c r="G155" s="12">
        <f>IF(OR(OR($A155="",LEFT(TRIM($A155),5)="Total"),NOT(ISNUMBER($C155)),$C155=0),"",$D155/$C155)</f>
        <v/>
      </c>
      <c r="H155" s="12">
        <f>IF($G155="","",MAX(0,(($D155/$C155)+$M$13^2/(2*$C155))/(1+$M$13^2/$C155)-$M$13*SQRT(($D155/$C155)*(1-$D155/$C155)/$C155+$M$13^2/(4*$C155^2))/(1+$M$13^2/$C155)))</f>
        <v/>
      </c>
      <c r="I155" s="12">
        <f>IF($G155="","",MIN(1,(($D155/$C155)+$M$13^2/(2*$C155))/(1+$M$13^2/$C155)+$M$13*SQRT(($D155/$C155)*(1-$D155/$C155)/$C155+$M$13^2/(4*$C155^2))/(1+$M$13^2/$C155)))</f>
        <v/>
      </c>
      <c r="J155" s="23">
        <f>IF($A155="","",IF(LEFT(TRIM($A155),5)="Total","ignored: a Total row",IF($F155="no match","BLOCK NOW: nothing to do with what you sell",IF($G155="","WATCH: no clicks yet",IF($I155&lt;$M$14,"BLOCK: had a fair chance, confidently below",IF($H155&gt;$M$14,"KEEP: confidently above the benchmark",IF($C155&lt;$M$15,"WATCH: too few clicks to judge","WATCH: undecided")))))))</f>
        <v/>
      </c>
      <c r="K155" s="24">
        <f>IF(OR($A155="",LEFT(TRIM($A155),5)="Total"),0,1)</f>
        <v/>
      </c>
    </row>
    <row r="156">
      <c r="F156" s="23">
        <f>IF(OR($A156="",LEFT(TRIM($A156),5)="Total"),"",IF(OR(IF($M$4="",FALSE,ISNUMBER(SEARCH($M$4,$A156))),IF($M$5="",FALSE,ISNUMBER(SEARCH($M$5,$A156))),IF($M$6="",FALSE,ISNUMBER(SEARCH($M$6,$A156))),IF($M$7="",FALSE,ISNUMBER(SEARCH($M$7,$A156))),IF($M$8="",FALSE,ISNUMBER(SEARCH($M$8,$A156)))),"match","no match"))</f>
        <v/>
      </c>
      <c r="G156" s="12">
        <f>IF(OR(OR($A156="",LEFT(TRIM($A156),5)="Total"),NOT(ISNUMBER($C156)),$C156=0),"",$D156/$C156)</f>
        <v/>
      </c>
      <c r="H156" s="12">
        <f>IF($G156="","",MAX(0,(($D156/$C156)+$M$13^2/(2*$C156))/(1+$M$13^2/$C156)-$M$13*SQRT(($D156/$C156)*(1-$D156/$C156)/$C156+$M$13^2/(4*$C156^2))/(1+$M$13^2/$C156)))</f>
        <v/>
      </c>
      <c r="I156" s="12">
        <f>IF($G156="","",MIN(1,(($D156/$C156)+$M$13^2/(2*$C156))/(1+$M$13^2/$C156)+$M$13*SQRT(($D156/$C156)*(1-$D156/$C156)/$C156+$M$13^2/(4*$C156^2))/(1+$M$13^2/$C156)))</f>
        <v/>
      </c>
      <c r="J156" s="23">
        <f>IF($A156="","",IF(LEFT(TRIM($A156),5)="Total","ignored: a Total row",IF($F156="no match","BLOCK NOW: nothing to do with what you sell",IF($G156="","WATCH: no clicks yet",IF($I156&lt;$M$14,"BLOCK: had a fair chance, confidently below",IF($H156&gt;$M$14,"KEEP: confidently above the benchmark",IF($C156&lt;$M$15,"WATCH: too few clicks to judge","WATCH: undecided")))))))</f>
        <v/>
      </c>
      <c r="K156" s="24">
        <f>IF(OR($A156="",LEFT(TRIM($A156),5)="Total"),0,1)</f>
        <v/>
      </c>
    </row>
    <row r="157">
      <c r="F157" s="23">
        <f>IF(OR($A157="",LEFT(TRIM($A157),5)="Total"),"",IF(OR(IF($M$4="",FALSE,ISNUMBER(SEARCH($M$4,$A157))),IF($M$5="",FALSE,ISNUMBER(SEARCH($M$5,$A157))),IF($M$6="",FALSE,ISNUMBER(SEARCH($M$6,$A157))),IF($M$7="",FALSE,ISNUMBER(SEARCH($M$7,$A157))),IF($M$8="",FALSE,ISNUMBER(SEARCH($M$8,$A157)))),"match","no match"))</f>
        <v/>
      </c>
      <c r="G157" s="12">
        <f>IF(OR(OR($A157="",LEFT(TRIM($A157),5)="Total"),NOT(ISNUMBER($C157)),$C157=0),"",$D157/$C157)</f>
        <v/>
      </c>
      <c r="H157" s="12">
        <f>IF($G157="","",MAX(0,(($D157/$C157)+$M$13^2/(2*$C157))/(1+$M$13^2/$C157)-$M$13*SQRT(($D157/$C157)*(1-$D157/$C157)/$C157+$M$13^2/(4*$C157^2))/(1+$M$13^2/$C157)))</f>
        <v/>
      </c>
      <c r="I157" s="12">
        <f>IF($G157="","",MIN(1,(($D157/$C157)+$M$13^2/(2*$C157))/(1+$M$13^2/$C157)+$M$13*SQRT(($D157/$C157)*(1-$D157/$C157)/$C157+$M$13^2/(4*$C157^2))/(1+$M$13^2/$C157)))</f>
        <v/>
      </c>
      <c r="J157" s="23">
        <f>IF($A157="","",IF(LEFT(TRIM($A157),5)="Total","ignored: a Total row",IF($F157="no match","BLOCK NOW: nothing to do with what you sell",IF($G157="","WATCH: no clicks yet",IF($I157&lt;$M$14,"BLOCK: had a fair chance, confidently below",IF($H157&gt;$M$14,"KEEP: confidently above the benchmark",IF($C157&lt;$M$15,"WATCH: too few clicks to judge","WATCH: undecided")))))))</f>
        <v/>
      </c>
      <c r="K157" s="24">
        <f>IF(OR($A157="",LEFT(TRIM($A157),5)="Total"),0,1)</f>
        <v/>
      </c>
    </row>
    <row r="158">
      <c r="F158" s="23">
        <f>IF(OR($A158="",LEFT(TRIM($A158),5)="Total"),"",IF(OR(IF($M$4="",FALSE,ISNUMBER(SEARCH($M$4,$A158))),IF($M$5="",FALSE,ISNUMBER(SEARCH($M$5,$A158))),IF($M$6="",FALSE,ISNUMBER(SEARCH($M$6,$A158))),IF($M$7="",FALSE,ISNUMBER(SEARCH($M$7,$A158))),IF($M$8="",FALSE,ISNUMBER(SEARCH($M$8,$A158)))),"match","no match"))</f>
        <v/>
      </c>
      <c r="G158" s="12">
        <f>IF(OR(OR($A158="",LEFT(TRIM($A158),5)="Total"),NOT(ISNUMBER($C158)),$C158=0),"",$D158/$C158)</f>
        <v/>
      </c>
      <c r="H158" s="12">
        <f>IF($G158="","",MAX(0,(($D158/$C158)+$M$13^2/(2*$C158))/(1+$M$13^2/$C158)-$M$13*SQRT(($D158/$C158)*(1-$D158/$C158)/$C158+$M$13^2/(4*$C158^2))/(1+$M$13^2/$C158)))</f>
        <v/>
      </c>
      <c r="I158" s="12">
        <f>IF($G158="","",MIN(1,(($D158/$C158)+$M$13^2/(2*$C158))/(1+$M$13^2/$C158)+$M$13*SQRT(($D158/$C158)*(1-$D158/$C158)/$C158+$M$13^2/(4*$C158^2))/(1+$M$13^2/$C158)))</f>
        <v/>
      </c>
      <c r="J158" s="23">
        <f>IF($A158="","",IF(LEFT(TRIM($A158),5)="Total","ignored: a Total row",IF($F158="no match","BLOCK NOW: nothing to do with what you sell",IF($G158="","WATCH: no clicks yet",IF($I158&lt;$M$14,"BLOCK: had a fair chance, confidently below",IF($H158&gt;$M$14,"KEEP: confidently above the benchmark",IF($C158&lt;$M$15,"WATCH: too few clicks to judge","WATCH: undecided")))))))</f>
        <v/>
      </c>
      <c r="K158" s="24">
        <f>IF(OR($A158="",LEFT(TRIM($A158),5)="Total"),0,1)</f>
        <v/>
      </c>
    </row>
    <row r="159">
      <c r="F159" s="23">
        <f>IF(OR($A159="",LEFT(TRIM($A159),5)="Total"),"",IF(OR(IF($M$4="",FALSE,ISNUMBER(SEARCH($M$4,$A159))),IF($M$5="",FALSE,ISNUMBER(SEARCH($M$5,$A159))),IF($M$6="",FALSE,ISNUMBER(SEARCH($M$6,$A159))),IF($M$7="",FALSE,ISNUMBER(SEARCH($M$7,$A159))),IF($M$8="",FALSE,ISNUMBER(SEARCH($M$8,$A159)))),"match","no match"))</f>
        <v/>
      </c>
      <c r="G159" s="12">
        <f>IF(OR(OR($A159="",LEFT(TRIM($A159),5)="Total"),NOT(ISNUMBER($C159)),$C159=0),"",$D159/$C159)</f>
        <v/>
      </c>
      <c r="H159" s="12">
        <f>IF($G159="","",MAX(0,(($D159/$C159)+$M$13^2/(2*$C159))/(1+$M$13^2/$C159)-$M$13*SQRT(($D159/$C159)*(1-$D159/$C159)/$C159+$M$13^2/(4*$C159^2))/(1+$M$13^2/$C159)))</f>
        <v/>
      </c>
      <c r="I159" s="12">
        <f>IF($G159="","",MIN(1,(($D159/$C159)+$M$13^2/(2*$C159))/(1+$M$13^2/$C159)+$M$13*SQRT(($D159/$C159)*(1-$D159/$C159)/$C159+$M$13^2/(4*$C159^2))/(1+$M$13^2/$C159)))</f>
        <v/>
      </c>
      <c r="J159" s="23">
        <f>IF($A159="","",IF(LEFT(TRIM($A159),5)="Total","ignored: a Total row",IF($F159="no match","BLOCK NOW: nothing to do with what you sell",IF($G159="","WATCH: no clicks yet",IF($I159&lt;$M$14,"BLOCK: had a fair chance, confidently below",IF($H159&gt;$M$14,"KEEP: confidently above the benchmark",IF($C159&lt;$M$15,"WATCH: too few clicks to judge","WATCH: undecided")))))))</f>
        <v/>
      </c>
      <c r="K159" s="24">
        <f>IF(OR($A159="",LEFT(TRIM($A159),5)="Total"),0,1)</f>
        <v/>
      </c>
    </row>
    <row r="160">
      <c r="F160" s="23">
        <f>IF(OR($A160="",LEFT(TRIM($A160),5)="Total"),"",IF(OR(IF($M$4="",FALSE,ISNUMBER(SEARCH($M$4,$A160))),IF($M$5="",FALSE,ISNUMBER(SEARCH($M$5,$A160))),IF($M$6="",FALSE,ISNUMBER(SEARCH($M$6,$A160))),IF($M$7="",FALSE,ISNUMBER(SEARCH($M$7,$A160))),IF($M$8="",FALSE,ISNUMBER(SEARCH($M$8,$A160)))),"match","no match"))</f>
        <v/>
      </c>
      <c r="G160" s="12">
        <f>IF(OR(OR($A160="",LEFT(TRIM($A160),5)="Total"),NOT(ISNUMBER($C160)),$C160=0),"",$D160/$C160)</f>
        <v/>
      </c>
      <c r="H160" s="12">
        <f>IF($G160="","",MAX(0,(($D160/$C160)+$M$13^2/(2*$C160))/(1+$M$13^2/$C160)-$M$13*SQRT(($D160/$C160)*(1-$D160/$C160)/$C160+$M$13^2/(4*$C160^2))/(1+$M$13^2/$C160)))</f>
        <v/>
      </c>
      <c r="I160" s="12">
        <f>IF($G160="","",MIN(1,(($D160/$C160)+$M$13^2/(2*$C160))/(1+$M$13^2/$C160)+$M$13*SQRT(($D160/$C160)*(1-$D160/$C160)/$C160+$M$13^2/(4*$C160^2))/(1+$M$13^2/$C160)))</f>
        <v/>
      </c>
      <c r="J160" s="23">
        <f>IF($A160="","",IF(LEFT(TRIM($A160),5)="Total","ignored: a Total row",IF($F160="no match","BLOCK NOW: nothing to do with what you sell",IF($G160="","WATCH: no clicks yet",IF($I160&lt;$M$14,"BLOCK: had a fair chance, confidently below",IF($H160&gt;$M$14,"KEEP: confidently above the benchmark",IF($C160&lt;$M$15,"WATCH: too few clicks to judge","WATCH: undecided")))))))</f>
        <v/>
      </c>
      <c r="K160" s="24">
        <f>IF(OR($A160="",LEFT(TRIM($A160),5)="Total"),0,1)</f>
        <v/>
      </c>
    </row>
    <row r="161">
      <c r="F161" s="23">
        <f>IF(OR($A161="",LEFT(TRIM($A161),5)="Total"),"",IF(OR(IF($M$4="",FALSE,ISNUMBER(SEARCH($M$4,$A161))),IF($M$5="",FALSE,ISNUMBER(SEARCH($M$5,$A161))),IF($M$6="",FALSE,ISNUMBER(SEARCH($M$6,$A161))),IF($M$7="",FALSE,ISNUMBER(SEARCH($M$7,$A161))),IF($M$8="",FALSE,ISNUMBER(SEARCH($M$8,$A161)))),"match","no match"))</f>
        <v/>
      </c>
      <c r="G161" s="12">
        <f>IF(OR(OR($A161="",LEFT(TRIM($A161),5)="Total"),NOT(ISNUMBER($C161)),$C161=0),"",$D161/$C161)</f>
        <v/>
      </c>
      <c r="H161" s="12">
        <f>IF($G161="","",MAX(0,(($D161/$C161)+$M$13^2/(2*$C161))/(1+$M$13^2/$C161)-$M$13*SQRT(($D161/$C161)*(1-$D161/$C161)/$C161+$M$13^2/(4*$C161^2))/(1+$M$13^2/$C161)))</f>
        <v/>
      </c>
      <c r="I161" s="12">
        <f>IF($G161="","",MIN(1,(($D161/$C161)+$M$13^2/(2*$C161))/(1+$M$13^2/$C161)+$M$13*SQRT(($D161/$C161)*(1-$D161/$C161)/$C161+$M$13^2/(4*$C161^2))/(1+$M$13^2/$C161)))</f>
        <v/>
      </c>
      <c r="J161" s="23">
        <f>IF($A161="","",IF(LEFT(TRIM($A161),5)="Total","ignored: a Total row",IF($F161="no match","BLOCK NOW: nothing to do with what you sell",IF($G161="","WATCH: no clicks yet",IF($I161&lt;$M$14,"BLOCK: had a fair chance, confidently below",IF($H161&gt;$M$14,"KEEP: confidently above the benchmark",IF($C161&lt;$M$15,"WATCH: too few clicks to judge","WATCH: undecided")))))))</f>
        <v/>
      </c>
      <c r="K161" s="24">
        <f>IF(OR($A161="",LEFT(TRIM($A161),5)="Total"),0,1)</f>
        <v/>
      </c>
    </row>
    <row r="162">
      <c r="F162" s="23">
        <f>IF(OR($A162="",LEFT(TRIM($A162),5)="Total"),"",IF(OR(IF($M$4="",FALSE,ISNUMBER(SEARCH($M$4,$A162))),IF($M$5="",FALSE,ISNUMBER(SEARCH($M$5,$A162))),IF($M$6="",FALSE,ISNUMBER(SEARCH($M$6,$A162))),IF($M$7="",FALSE,ISNUMBER(SEARCH($M$7,$A162))),IF($M$8="",FALSE,ISNUMBER(SEARCH($M$8,$A162)))),"match","no match"))</f>
        <v/>
      </c>
      <c r="G162" s="12">
        <f>IF(OR(OR($A162="",LEFT(TRIM($A162),5)="Total"),NOT(ISNUMBER($C162)),$C162=0),"",$D162/$C162)</f>
        <v/>
      </c>
      <c r="H162" s="12">
        <f>IF($G162="","",MAX(0,(($D162/$C162)+$M$13^2/(2*$C162))/(1+$M$13^2/$C162)-$M$13*SQRT(($D162/$C162)*(1-$D162/$C162)/$C162+$M$13^2/(4*$C162^2))/(1+$M$13^2/$C162)))</f>
        <v/>
      </c>
      <c r="I162" s="12">
        <f>IF($G162="","",MIN(1,(($D162/$C162)+$M$13^2/(2*$C162))/(1+$M$13^2/$C162)+$M$13*SQRT(($D162/$C162)*(1-$D162/$C162)/$C162+$M$13^2/(4*$C162^2))/(1+$M$13^2/$C162)))</f>
        <v/>
      </c>
      <c r="J162" s="23">
        <f>IF($A162="","",IF(LEFT(TRIM($A162),5)="Total","ignored: a Total row",IF($F162="no match","BLOCK NOW: nothing to do with what you sell",IF($G162="","WATCH: no clicks yet",IF($I162&lt;$M$14,"BLOCK: had a fair chance, confidently below",IF($H162&gt;$M$14,"KEEP: confidently above the benchmark",IF($C162&lt;$M$15,"WATCH: too few clicks to judge","WATCH: undecided")))))))</f>
        <v/>
      </c>
      <c r="K162" s="24">
        <f>IF(OR($A162="",LEFT(TRIM($A162),5)="Total"),0,1)</f>
        <v/>
      </c>
    </row>
    <row r="163">
      <c r="F163" s="23">
        <f>IF(OR($A163="",LEFT(TRIM($A163),5)="Total"),"",IF(OR(IF($M$4="",FALSE,ISNUMBER(SEARCH($M$4,$A163))),IF($M$5="",FALSE,ISNUMBER(SEARCH($M$5,$A163))),IF($M$6="",FALSE,ISNUMBER(SEARCH($M$6,$A163))),IF($M$7="",FALSE,ISNUMBER(SEARCH($M$7,$A163))),IF($M$8="",FALSE,ISNUMBER(SEARCH($M$8,$A163)))),"match","no match"))</f>
        <v/>
      </c>
      <c r="G163" s="12">
        <f>IF(OR(OR($A163="",LEFT(TRIM($A163),5)="Total"),NOT(ISNUMBER($C163)),$C163=0),"",$D163/$C163)</f>
        <v/>
      </c>
      <c r="H163" s="12">
        <f>IF($G163="","",MAX(0,(($D163/$C163)+$M$13^2/(2*$C163))/(1+$M$13^2/$C163)-$M$13*SQRT(($D163/$C163)*(1-$D163/$C163)/$C163+$M$13^2/(4*$C163^2))/(1+$M$13^2/$C163)))</f>
        <v/>
      </c>
      <c r="I163" s="12">
        <f>IF($G163="","",MIN(1,(($D163/$C163)+$M$13^2/(2*$C163))/(1+$M$13^2/$C163)+$M$13*SQRT(($D163/$C163)*(1-$D163/$C163)/$C163+$M$13^2/(4*$C163^2))/(1+$M$13^2/$C163)))</f>
        <v/>
      </c>
      <c r="J163" s="23">
        <f>IF($A163="","",IF(LEFT(TRIM($A163),5)="Total","ignored: a Total row",IF($F163="no match","BLOCK NOW: nothing to do with what you sell",IF($G163="","WATCH: no clicks yet",IF($I163&lt;$M$14,"BLOCK: had a fair chance, confidently below",IF($H163&gt;$M$14,"KEEP: confidently above the benchmark",IF($C163&lt;$M$15,"WATCH: too few clicks to judge","WATCH: undecided")))))))</f>
        <v/>
      </c>
      <c r="K163" s="24">
        <f>IF(OR($A163="",LEFT(TRIM($A163),5)="Total"),0,1)</f>
        <v/>
      </c>
    </row>
    <row r="164">
      <c r="F164" s="23">
        <f>IF(OR($A164="",LEFT(TRIM($A164),5)="Total"),"",IF(OR(IF($M$4="",FALSE,ISNUMBER(SEARCH($M$4,$A164))),IF($M$5="",FALSE,ISNUMBER(SEARCH($M$5,$A164))),IF($M$6="",FALSE,ISNUMBER(SEARCH($M$6,$A164))),IF($M$7="",FALSE,ISNUMBER(SEARCH($M$7,$A164))),IF($M$8="",FALSE,ISNUMBER(SEARCH($M$8,$A164)))),"match","no match"))</f>
        <v/>
      </c>
      <c r="G164" s="12">
        <f>IF(OR(OR($A164="",LEFT(TRIM($A164),5)="Total"),NOT(ISNUMBER($C164)),$C164=0),"",$D164/$C164)</f>
        <v/>
      </c>
      <c r="H164" s="12">
        <f>IF($G164="","",MAX(0,(($D164/$C164)+$M$13^2/(2*$C164))/(1+$M$13^2/$C164)-$M$13*SQRT(($D164/$C164)*(1-$D164/$C164)/$C164+$M$13^2/(4*$C164^2))/(1+$M$13^2/$C164)))</f>
        <v/>
      </c>
      <c r="I164" s="12">
        <f>IF($G164="","",MIN(1,(($D164/$C164)+$M$13^2/(2*$C164))/(1+$M$13^2/$C164)+$M$13*SQRT(($D164/$C164)*(1-$D164/$C164)/$C164+$M$13^2/(4*$C164^2))/(1+$M$13^2/$C164)))</f>
        <v/>
      </c>
      <c r="J164" s="23">
        <f>IF($A164="","",IF(LEFT(TRIM($A164),5)="Total","ignored: a Total row",IF($F164="no match","BLOCK NOW: nothing to do with what you sell",IF($G164="","WATCH: no clicks yet",IF($I164&lt;$M$14,"BLOCK: had a fair chance, confidently below",IF($H164&gt;$M$14,"KEEP: confidently above the benchmark",IF($C164&lt;$M$15,"WATCH: too few clicks to judge","WATCH: undecided")))))))</f>
        <v/>
      </c>
      <c r="K164" s="24">
        <f>IF(OR($A164="",LEFT(TRIM($A164),5)="Total"),0,1)</f>
        <v/>
      </c>
    </row>
    <row r="165">
      <c r="F165" s="23">
        <f>IF(OR($A165="",LEFT(TRIM($A165),5)="Total"),"",IF(OR(IF($M$4="",FALSE,ISNUMBER(SEARCH($M$4,$A165))),IF($M$5="",FALSE,ISNUMBER(SEARCH($M$5,$A165))),IF($M$6="",FALSE,ISNUMBER(SEARCH($M$6,$A165))),IF($M$7="",FALSE,ISNUMBER(SEARCH($M$7,$A165))),IF($M$8="",FALSE,ISNUMBER(SEARCH($M$8,$A165)))),"match","no match"))</f>
        <v/>
      </c>
      <c r="G165" s="12">
        <f>IF(OR(OR($A165="",LEFT(TRIM($A165),5)="Total"),NOT(ISNUMBER($C165)),$C165=0),"",$D165/$C165)</f>
        <v/>
      </c>
      <c r="H165" s="12">
        <f>IF($G165="","",MAX(0,(($D165/$C165)+$M$13^2/(2*$C165))/(1+$M$13^2/$C165)-$M$13*SQRT(($D165/$C165)*(1-$D165/$C165)/$C165+$M$13^2/(4*$C165^2))/(1+$M$13^2/$C165)))</f>
        <v/>
      </c>
      <c r="I165" s="12">
        <f>IF($G165="","",MIN(1,(($D165/$C165)+$M$13^2/(2*$C165))/(1+$M$13^2/$C165)+$M$13*SQRT(($D165/$C165)*(1-$D165/$C165)/$C165+$M$13^2/(4*$C165^2))/(1+$M$13^2/$C165)))</f>
        <v/>
      </c>
      <c r="J165" s="23">
        <f>IF($A165="","",IF(LEFT(TRIM($A165),5)="Total","ignored: a Total row",IF($F165="no match","BLOCK NOW: nothing to do with what you sell",IF($G165="","WATCH: no clicks yet",IF($I165&lt;$M$14,"BLOCK: had a fair chance, confidently below",IF($H165&gt;$M$14,"KEEP: confidently above the benchmark",IF($C165&lt;$M$15,"WATCH: too few clicks to judge","WATCH: undecided")))))))</f>
        <v/>
      </c>
      <c r="K165" s="24">
        <f>IF(OR($A165="",LEFT(TRIM($A165),5)="Total"),0,1)</f>
        <v/>
      </c>
    </row>
    <row r="166">
      <c r="F166" s="23">
        <f>IF(OR($A166="",LEFT(TRIM($A166),5)="Total"),"",IF(OR(IF($M$4="",FALSE,ISNUMBER(SEARCH($M$4,$A166))),IF($M$5="",FALSE,ISNUMBER(SEARCH($M$5,$A166))),IF($M$6="",FALSE,ISNUMBER(SEARCH($M$6,$A166))),IF($M$7="",FALSE,ISNUMBER(SEARCH($M$7,$A166))),IF($M$8="",FALSE,ISNUMBER(SEARCH($M$8,$A166)))),"match","no match"))</f>
        <v/>
      </c>
      <c r="G166" s="12">
        <f>IF(OR(OR($A166="",LEFT(TRIM($A166),5)="Total"),NOT(ISNUMBER($C166)),$C166=0),"",$D166/$C166)</f>
        <v/>
      </c>
      <c r="H166" s="12">
        <f>IF($G166="","",MAX(0,(($D166/$C166)+$M$13^2/(2*$C166))/(1+$M$13^2/$C166)-$M$13*SQRT(($D166/$C166)*(1-$D166/$C166)/$C166+$M$13^2/(4*$C166^2))/(1+$M$13^2/$C166)))</f>
        <v/>
      </c>
      <c r="I166" s="12">
        <f>IF($G166="","",MIN(1,(($D166/$C166)+$M$13^2/(2*$C166))/(1+$M$13^2/$C166)+$M$13*SQRT(($D166/$C166)*(1-$D166/$C166)/$C166+$M$13^2/(4*$C166^2))/(1+$M$13^2/$C166)))</f>
        <v/>
      </c>
      <c r="J166" s="23">
        <f>IF($A166="","",IF(LEFT(TRIM($A166),5)="Total","ignored: a Total row",IF($F166="no match","BLOCK NOW: nothing to do with what you sell",IF($G166="","WATCH: no clicks yet",IF($I166&lt;$M$14,"BLOCK: had a fair chance, confidently below",IF($H166&gt;$M$14,"KEEP: confidently above the benchmark",IF($C166&lt;$M$15,"WATCH: too few clicks to judge","WATCH: undecided")))))))</f>
        <v/>
      </c>
      <c r="K166" s="24">
        <f>IF(OR($A166="",LEFT(TRIM($A166),5)="Total"),0,1)</f>
        <v/>
      </c>
    </row>
    <row r="167">
      <c r="F167" s="23">
        <f>IF(OR($A167="",LEFT(TRIM($A167),5)="Total"),"",IF(OR(IF($M$4="",FALSE,ISNUMBER(SEARCH($M$4,$A167))),IF($M$5="",FALSE,ISNUMBER(SEARCH($M$5,$A167))),IF($M$6="",FALSE,ISNUMBER(SEARCH($M$6,$A167))),IF($M$7="",FALSE,ISNUMBER(SEARCH($M$7,$A167))),IF($M$8="",FALSE,ISNUMBER(SEARCH($M$8,$A167)))),"match","no match"))</f>
        <v/>
      </c>
      <c r="G167" s="12">
        <f>IF(OR(OR($A167="",LEFT(TRIM($A167),5)="Total"),NOT(ISNUMBER($C167)),$C167=0),"",$D167/$C167)</f>
        <v/>
      </c>
      <c r="H167" s="12">
        <f>IF($G167="","",MAX(0,(($D167/$C167)+$M$13^2/(2*$C167))/(1+$M$13^2/$C167)-$M$13*SQRT(($D167/$C167)*(1-$D167/$C167)/$C167+$M$13^2/(4*$C167^2))/(1+$M$13^2/$C167)))</f>
        <v/>
      </c>
      <c r="I167" s="12">
        <f>IF($G167="","",MIN(1,(($D167/$C167)+$M$13^2/(2*$C167))/(1+$M$13^2/$C167)+$M$13*SQRT(($D167/$C167)*(1-$D167/$C167)/$C167+$M$13^2/(4*$C167^2))/(1+$M$13^2/$C167)))</f>
        <v/>
      </c>
      <c r="J167" s="23">
        <f>IF($A167="","",IF(LEFT(TRIM($A167),5)="Total","ignored: a Total row",IF($F167="no match","BLOCK NOW: nothing to do with what you sell",IF($G167="","WATCH: no clicks yet",IF($I167&lt;$M$14,"BLOCK: had a fair chance, confidently below",IF($H167&gt;$M$14,"KEEP: confidently above the benchmark",IF($C167&lt;$M$15,"WATCH: too few clicks to judge","WATCH: undecided")))))))</f>
        <v/>
      </c>
      <c r="K167" s="24">
        <f>IF(OR($A167="",LEFT(TRIM($A167),5)="Total"),0,1)</f>
        <v/>
      </c>
    </row>
    <row r="168">
      <c r="F168" s="23">
        <f>IF(OR($A168="",LEFT(TRIM($A168),5)="Total"),"",IF(OR(IF($M$4="",FALSE,ISNUMBER(SEARCH($M$4,$A168))),IF($M$5="",FALSE,ISNUMBER(SEARCH($M$5,$A168))),IF($M$6="",FALSE,ISNUMBER(SEARCH($M$6,$A168))),IF($M$7="",FALSE,ISNUMBER(SEARCH($M$7,$A168))),IF($M$8="",FALSE,ISNUMBER(SEARCH($M$8,$A168)))),"match","no match"))</f>
        <v/>
      </c>
      <c r="G168" s="12">
        <f>IF(OR(OR($A168="",LEFT(TRIM($A168),5)="Total"),NOT(ISNUMBER($C168)),$C168=0),"",$D168/$C168)</f>
        <v/>
      </c>
      <c r="H168" s="12">
        <f>IF($G168="","",MAX(0,(($D168/$C168)+$M$13^2/(2*$C168))/(1+$M$13^2/$C168)-$M$13*SQRT(($D168/$C168)*(1-$D168/$C168)/$C168+$M$13^2/(4*$C168^2))/(1+$M$13^2/$C168)))</f>
        <v/>
      </c>
      <c r="I168" s="12">
        <f>IF($G168="","",MIN(1,(($D168/$C168)+$M$13^2/(2*$C168))/(1+$M$13^2/$C168)+$M$13*SQRT(($D168/$C168)*(1-$D168/$C168)/$C168+$M$13^2/(4*$C168^2))/(1+$M$13^2/$C168)))</f>
        <v/>
      </c>
      <c r="J168" s="23">
        <f>IF($A168="","",IF(LEFT(TRIM($A168),5)="Total","ignored: a Total row",IF($F168="no match","BLOCK NOW: nothing to do with what you sell",IF($G168="","WATCH: no clicks yet",IF($I168&lt;$M$14,"BLOCK: had a fair chance, confidently below",IF($H168&gt;$M$14,"KEEP: confidently above the benchmark",IF($C168&lt;$M$15,"WATCH: too few clicks to judge","WATCH: undecided")))))))</f>
        <v/>
      </c>
      <c r="K168" s="24">
        <f>IF(OR($A168="",LEFT(TRIM($A168),5)="Total"),0,1)</f>
        <v/>
      </c>
    </row>
    <row r="169">
      <c r="F169" s="23">
        <f>IF(OR($A169="",LEFT(TRIM($A169),5)="Total"),"",IF(OR(IF($M$4="",FALSE,ISNUMBER(SEARCH($M$4,$A169))),IF($M$5="",FALSE,ISNUMBER(SEARCH($M$5,$A169))),IF($M$6="",FALSE,ISNUMBER(SEARCH($M$6,$A169))),IF($M$7="",FALSE,ISNUMBER(SEARCH($M$7,$A169))),IF($M$8="",FALSE,ISNUMBER(SEARCH($M$8,$A169)))),"match","no match"))</f>
        <v/>
      </c>
      <c r="G169" s="12">
        <f>IF(OR(OR($A169="",LEFT(TRIM($A169),5)="Total"),NOT(ISNUMBER($C169)),$C169=0),"",$D169/$C169)</f>
        <v/>
      </c>
      <c r="H169" s="12">
        <f>IF($G169="","",MAX(0,(($D169/$C169)+$M$13^2/(2*$C169))/(1+$M$13^2/$C169)-$M$13*SQRT(($D169/$C169)*(1-$D169/$C169)/$C169+$M$13^2/(4*$C169^2))/(1+$M$13^2/$C169)))</f>
        <v/>
      </c>
      <c r="I169" s="12">
        <f>IF($G169="","",MIN(1,(($D169/$C169)+$M$13^2/(2*$C169))/(1+$M$13^2/$C169)+$M$13*SQRT(($D169/$C169)*(1-$D169/$C169)/$C169+$M$13^2/(4*$C169^2))/(1+$M$13^2/$C169)))</f>
        <v/>
      </c>
      <c r="J169" s="23">
        <f>IF($A169="","",IF(LEFT(TRIM($A169),5)="Total","ignored: a Total row",IF($F169="no match","BLOCK NOW: nothing to do with what you sell",IF($G169="","WATCH: no clicks yet",IF($I169&lt;$M$14,"BLOCK: had a fair chance, confidently below",IF($H169&gt;$M$14,"KEEP: confidently above the benchmark",IF($C169&lt;$M$15,"WATCH: too few clicks to judge","WATCH: undecided")))))))</f>
        <v/>
      </c>
      <c r="K169" s="24">
        <f>IF(OR($A169="",LEFT(TRIM($A169),5)="Total"),0,1)</f>
        <v/>
      </c>
    </row>
    <row r="170">
      <c r="F170" s="23">
        <f>IF(OR($A170="",LEFT(TRIM($A170),5)="Total"),"",IF(OR(IF($M$4="",FALSE,ISNUMBER(SEARCH($M$4,$A170))),IF($M$5="",FALSE,ISNUMBER(SEARCH($M$5,$A170))),IF($M$6="",FALSE,ISNUMBER(SEARCH($M$6,$A170))),IF($M$7="",FALSE,ISNUMBER(SEARCH($M$7,$A170))),IF($M$8="",FALSE,ISNUMBER(SEARCH($M$8,$A170)))),"match","no match"))</f>
        <v/>
      </c>
      <c r="G170" s="12">
        <f>IF(OR(OR($A170="",LEFT(TRIM($A170),5)="Total"),NOT(ISNUMBER($C170)),$C170=0),"",$D170/$C170)</f>
        <v/>
      </c>
      <c r="H170" s="12">
        <f>IF($G170="","",MAX(0,(($D170/$C170)+$M$13^2/(2*$C170))/(1+$M$13^2/$C170)-$M$13*SQRT(($D170/$C170)*(1-$D170/$C170)/$C170+$M$13^2/(4*$C170^2))/(1+$M$13^2/$C170)))</f>
        <v/>
      </c>
      <c r="I170" s="12">
        <f>IF($G170="","",MIN(1,(($D170/$C170)+$M$13^2/(2*$C170))/(1+$M$13^2/$C170)+$M$13*SQRT(($D170/$C170)*(1-$D170/$C170)/$C170+$M$13^2/(4*$C170^2))/(1+$M$13^2/$C170)))</f>
        <v/>
      </c>
      <c r="J170" s="23">
        <f>IF($A170="","",IF(LEFT(TRIM($A170),5)="Total","ignored: a Total row",IF($F170="no match","BLOCK NOW: nothing to do with what you sell",IF($G170="","WATCH: no clicks yet",IF($I170&lt;$M$14,"BLOCK: had a fair chance, confidently below",IF($H170&gt;$M$14,"KEEP: confidently above the benchmark",IF($C170&lt;$M$15,"WATCH: too few clicks to judge","WATCH: undecided")))))))</f>
        <v/>
      </c>
      <c r="K170" s="24">
        <f>IF(OR($A170="",LEFT(TRIM($A170),5)="Total"),0,1)</f>
        <v/>
      </c>
    </row>
    <row r="171">
      <c r="F171" s="23">
        <f>IF(OR($A171="",LEFT(TRIM($A171),5)="Total"),"",IF(OR(IF($M$4="",FALSE,ISNUMBER(SEARCH($M$4,$A171))),IF($M$5="",FALSE,ISNUMBER(SEARCH($M$5,$A171))),IF($M$6="",FALSE,ISNUMBER(SEARCH($M$6,$A171))),IF($M$7="",FALSE,ISNUMBER(SEARCH($M$7,$A171))),IF($M$8="",FALSE,ISNUMBER(SEARCH($M$8,$A171)))),"match","no match"))</f>
        <v/>
      </c>
      <c r="G171" s="12">
        <f>IF(OR(OR($A171="",LEFT(TRIM($A171),5)="Total"),NOT(ISNUMBER($C171)),$C171=0),"",$D171/$C171)</f>
        <v/>
      </c>
      <c r="H171" s="12">
        <f>IF($G171="","",MAX(0,(($D171/$C171)+$M$13^2/(2*$C171))/(1+$M$13^2/$C171)-$M$13*SQRT(($D171/$C171)*(1-$D171/$C171)/$C171+$M$13^2/(4*$C171^2))/(1+$M$13^2/$C171)))</f>
        <v/>
      </c>
      <c r="I171" s="12">
        <f>IF($G171="","",MIN(1,(($D171/$C171)+$M$13^2/(2*$C171))/(1+$M$13^2/$C171)+$M$13*SQRT(($D171/$C171)*(1-$D171/$C171)/$C171+$M$13^2/(4*$C171^2))/(1+$M$13^2/$C171)))</f>
        <v/>
      </c>
      <c r="J171" s="23">
        <f>IF($A171="","",IF(LEFT(TRIM($A171),5)="Total","ignored: a Total row",IF($F171="no match","BLOCK NOW: nothing to do with what you sell",IF($G171="","WATCH: no clicks yet",IF($I171&lt;$M$14,"BLOCK: had a fair chance, confidently below",IF($H171&gt;$M$14,"KEEP: confidently above the benchmark",IF($C171&lt;$M$15,"WATCH: too few clicks to judge","WATCH: undecided")))))))</f>
        <v/>
      </c>
      <c r="K171" s="24">
        <f>IF(OR($A171="",LEFT(TRIM($A171),5)="Total"),0,1)</f>
        <v/>
      </c>
    </row>
    <row r="172">
      <c r="F172" s="23">
        <f>IF(OR($A172="",LEFT(TRIM($A172),5)="Total"),"",IF(OR(IF($M$4="",FALSE,ISNUMBER(SEARCH($M$4,$A172))),IF($M$5="",FALSE,ISNUMBER(SEARCH($M$5,$A172))),IF($M$6="",FALSE,ISNUMBER(SEARCH($M$6,$A172))),IF($M$7="",FALSE,ISNUMBER(SEARCH($M$7,$A172))),IF($M$8="",FALSE,ISNUMBER(SEARCH($M$8,$A172)))),"match","no match"))</f>
        <v/>
      </c>
      <c r="G172" s="12">
        <f>IF(OR(OR($A172="",LEFT(TRIM($A172),5)="Total"),NOT(ISNUMBER($C172)),$C172=0),"",$D172/$C172)</f>
        <v/>
      </c>
      <c r="H172" s="12">
        <f>IF($G172="","",MAX(0,(($D172/$C172)+$M$13^2/(2*$C172))/(1+$M$13^2/$C172)-$M$13*SQRT(($D172/$C172)*(1-$D172/$C172)/$C172+$M$13^2/(4*$C172^2))/(1+$M$13^2/$C172)))</f>
        <v/>
      </c>
      <c r="I172" s="12">
        <f>IF($G172="","",MIN(1,(($D172/$C172)+$M$13^2/(2*$C172))/(1+$M$13^2/$C172)+$M$13*SQRT(($D172/$C172)*(1-$D172/$C172)/$C172+$M$13^2/(4*$C172^2))/(1+$M$13^2/$C172)))</f>
        <v/>
      </c>
      <c r="J172" s="23">
        <f>IF($A172="","",IF(LEFT(TRIM($A172),5)="Total","ignored: a Total row",IF($F172="no match","BLOCK NOW: nothing to do with what you sell",IF($G172="","WATCH: no clicks yet",IF($I172&lt;$M$14,"BLOCK: had a fair chance, confidently below",IF($H172&gt;$M$14,"KEEP: confidently above the benchmark",IF($C172&lt;$M$15,"WATCH: too few clicks to judge","WATCH: undecided")))))))</f>
        <v/>
      </c>
      <c r="K172" s="24">
        <f>IF(OR($A172="",LEFT(TRIM($A172),5)="Total"),0,1)</f>
        <v/>
      </c>
    </row>
    <row r="173">
      <c r="F173" s="23">
        <f>IF(OR($A173="",LEFT(TRIM($A173),5)="Total"),"",IF(OR(IF($M$4="",FALSE,ISNUMBER(SEARCH($M$4,$A173))),IF($M$5="",FALSE,ISNUMBER(SEARCH($M$5,$A173))),IF($M$6="",FALSE,ISNUMBER(SEARCH($M$6,$A173))),IF($M$7="",FALSE,ISNUMBER(SEARCH($M$7,$A173))),IF($M$8="",FALSE,ISNUMBER(SEARCH($M$8,$A173)))),"match","no match"))</f>
        <v/>
      </c>
      <c r="G173" s="12">
        <f>IF(OR(OR($A173="",LEFT(TRIM($A173),5)="Total"),NOT(ISNUMBER($C173)),$C173=0),"",$D173/$C173)</f>
        <v/>
      </c>
      <c r="H173" s="12">
        <f>IF($G173="","",MAX(0,(($D173/$C173)+$M$13^2/(2*$C173))/(1+$M$13^2/$C173)-$M$13*SQRT(($D173/$C173)*(1-$D173/$C173)/$C173+$M$13^2/(4*$C173^2))/(1+$M$13^2/$C173)))</f>
        <v/>
      </c>
      <c r="I173" s="12">
        <f>IF($G173="","",MIN(1,(($D173/$C173)+$M$13^2/(2*$C173))/(1+$M$13^2/$C173)+$M$13*SQRT(($D173/$C173)*(1-$D173/$C173)/$C173+$M$13^2/(4*$C173^2))/(1+$M$13^2/$C173)))</f>
        <v/>
      </c>
      <c r="J173" s="23">
        <f>IF($A173="","",IF(LEFT(TRIM($A173),5)="Total","ignored: a Total row",IF($F173="no match","BLOCK NOW: nothing to do with what you sell",IF($G173="","WATCH: no clicks yet",IF($I173&lt;$M$14,"BLOCK: had a fair chance, confidently below",IF($H173&gt;$M$14,"KEEP: confidently above the benchmark",IF($C173&lt;$M$15,"WATCH: too few clicks to judge","WATCH: undecided")))))))</f>
        <v/>
      </c>
      <c r="K173" s="24">
        <f>IF(OR($A173="",LEFT(TRIM($A173),5)="Total"),0,1)</f>
        <v/>
      </c>
    </row>
    <row r="174">
      <c r="F174" s="23">
        <f>IF(OR($A174="",LEFT(TRIM($A174),5)="Total"),"",IF(OR(IF($M$4="",FALSE,ISNUMBER(SEARCH($M$4,$A174))),IF($M$5="",FALSE,ISNUMBER(SEARCH($M$5,$A174))),IF($M$6="",FALSE,ISNUMBER(SEARCH($M$6,$A174))),IF($M$7="",FALSE,ISNUMBER(SEARCH($M$7,$A174))),IF($M$8="",FALSE,ISNUMBER(SEARCH($M$8,$A174)))),"match","no match"))</f>
        <v/>
      </c>
      <c r="G174" s="12">
        <f>IF(OR(OR($A174="",LEFT(TRIM($A174),5)="Total"),NOT(ISNUMBER($C174)),$C174=0),"",$D174/$C174)</f>
        <v/>
      </c>
      <c r="H174" s="12">
        <f>IF($G174="","",MAX(0,(($D174/$C174)+$M$13^2/(2*$C174))/(1+$M$13^2/$C174)-$M$13*SQRT(($D174/$C174)*(1-$D174/$C174)/$C174+$M$13^2/(4*$C174^2))/(1+$M$13^2/$C174)))</f>
        <v/>
      </c>
      <c r="I174" s="12">
        <f>IF($G174="","",MIN(1,(($D174/$C174)+$M$13^2/(2*$C174))/(1+$M$13^2/$C174)+$M$13*SQRT(($D174/$C174)*(1-$D174/$C174)/$C174+$M$13^2/(4*$C174^2))/(1+$M$13^2/$C174)))</f>
        <v/>
      </c>
      <c r="J174" s="23">
        <f>IF($A174="","",IF(LEFT(TRIM($A174),5)="Total","ignored: a Total row",IF($F174="no match","BLOCK NOW: nothing to do with what you sell",IF($G174="","WATCH: no clicks yet",IF($I174&lt;$M$14,"BLOCK: had a fair chance, confidently below",IF($H174&gt;$M$14,"KEEP: confidently above the benchmark",IF($C174&lt;$M$15,"WATCH: too few clicks to judge","WATCH: undecided")))))))</f>
        <v/>
      </c>
      <c r="K174" s="24">
        <f>IF(OR($A174="",LEFT(TRIM($A174),5)="Total"),0,1)</f>
        <v/>
      </c>
    </row>
    <row r="175">
      <c r="F175" s="23">
        <f>IF(OR($A175="",LEFT(TRIM($A175),5)="Total"),"",IF(OR(IF($M$4="",FALSE,ISNUMBER(SEARCH($M$4,$A175))),IF($M$5="",FALSE,ISNUMBER(SEARCH($M$5,$A175))),IF($M$6="",FALSE,ISNUMBER(SEARCH($M$6,$A175))),IF($M$7="",FALSE,ISNUMBER(SEARCH($M$7,$A175))),IF($M$8="",FALSE,ISNUMBER(SEARCH($M$8,$A175)))),"match","no match"))</f>
        <v/>
      </c>
      <c r="G175" s="12">
        <f>IF(OR(OR($A175="",LEFT(TRIM($A175),5)="Total"),NOT(ISNUMBER($C175)),$C175=0),"",$D175/$C175)</f>
        <v/>
      </c>
      <c r="H175" s="12">
        <f>IF($G175="","",MAX(0,(($D175/$C175)+$M$13^2/(2*$C175))/(1+$M$13^2/$C175)-$M$13*SQRT(($D175/$C175)*(1-$D175/$C175)/$C175+$M$13^2/(4*$C175^2))/(1+$M$13^2/$C175)))</f>
        <v/>
      </c>
      <c r="I175" s="12">
        <f>IF($G175="","",MIN(1,(($D175/$C175)+$M$13^2/(2*$C175))/(1+$M$13^2/$C175)+$M$13*SQRT(($D175/$C175)*(1-$D175/$C175)/$C175+$M$13^2/(4*$C175^2))/(1+$M$13^2/$C175)))</f>
        <v/>
      </c>
      <c r="J175" s="23">
        <f>IF($A175="","",IF(LEFT(TRIM($A175),5)="Total","ignored: a Total row",IF($F175="no match","BLOCK NOW: nothing to do with what you sell",IF($G175="","WATCH: no clicks yet",IF($I175&lt;$M$14,"BLOCK: had a fair chance, confidently below",IF($H175&gt;$M$14,"KEEP: confidently above the benchmark",IF($C175&lt;$M$15,"WATCH: too few clicks to judge","WATCH: undecided")))))))</f>
        <v/>
      </c>
      <c r="K175" s="24">
        <f>IF(OR($A175="",LEFT(TRIM($A175),5)="Total"),0,1)</f>
        <v/>
      </c>
    </row>
    <row r="176">
      <c r="F176" s="23">
        <f>IF(OR($A176="",LEFT(TRIM($A176),5)="Total"),"",IF(OR(IF($M$4="",FALSE,ISNUMBER(SEARCH($M$4,$A176))),IF($M$5="",FALSE,ISNUMBER(SEARCH($M$5,$A176))),IF($M$6="",FALSE,ISNUMBER(SEARCH($M$6,$A176))),IF($M$7="",FALSE,ISNUMBER(SEARCH($M$7,$A176))),IF($M$8="",FALSE,ISNUMBER(SEARCH($M$8,$A176)))),"match","no match"))</f>
        <v/>
      </c>
      <c r="G176" s="12">
        <f>IF(OR(OR($A176="",LEFT(TRIM($A176),5)="Total"),NOT(ISNUMBER($C176)),$C176=0),"",$D176/$C176)</f>
        <v/>
      </c>
      <c r="H176" s="12">
        <f>IF($G176="","",MAX(0,(($D176/$C176)+$M$13^2/(2*$C176))/(1+$M$13^2/$C176)-$M$13*SQRT(($D176/$C176)*(1-$D176/$C176)/$C176+$M$13^2/(4*$C176^2))/(1+$M$13^2/$C176)))</f>
        <v/>
      </c>
      <c r="I176" s="12">
        <f>IF($G176="","",MIN(1,(($D176/$C176)+$M$13^2/(2*$C176))/(1+$M$13^2/$C176)+$M$13*SQRT(($D176/$C176)*(1-$D176/$C176)/$C176+$M$13^2/(4*$C176^2))/(1+$M$13^2/$C176)))</f>
        <v/>
      </c>
      <c r="J176" s="23">
        <f>IF($A176="","",IF(LEFT(TRIM($A176),5)="Total","ignored: a Total row",IF($F176="no match","BLOCK NOW: nothing to do with what you sell",IF($G176="","WATCH: no clicks yet",IF($I176&lt;$M$14,"BLOCK: had a fair chance, confidently below",IF($H176&gt;$M$14,"KEEP: confidently above the benchmark",IF($C176&lt;$M$15,"WATCH: too few clicks to judge","WATCH: undecided")))))))</f>
        <v/>
      </c>
      <c r="K176" s="24">
        <f>IF(OR($A176="",LEFT(TRIM($A176),5)="Total"),0,1)</f>
        <v/>
      </c>
    </row>
    <row r="177">
      <c r="F177" s="23">
        <f>IF(OR($A177="",LEFT(TRIM($A177),5)="Total"),"",IF(OR(IF($M$4="",FALSE,ISNUMBER(SEARCH($M$4,$A177))),IF($M$5="",FALSE,ISNUMBER(SEARCH($M$5,$A177))),IF($M$6="",FALSE,ISNUMBER(SEARCH($M$6,$A177))),IF($M$7="",FALSE,ISNUMBER(SEARCH($M$7,$A177))),IF($M$8="",FALSE,ISNUMBER(SEARCH($M$8,$A177)))),"match","no match"))</f>
        <v/>
      </c>
      <c r="G177" s="12">
        <f>IF(OR(OR($A177="",LEFT(TRIM($A177),5)="Total"),NOT(ISNUMBER($C177)),$C177=0),"",$D177/$C177)</f>
        <v/>
      </c>
      <c r="H177" s="12">
        <f>IF($G177="","",MAX(0,(($D177/$C177)+$M$13^2/(2*$C177))/(1+$M$13^2/$C177)-$M$13*SQRT(($D177/$C177)*(1-$D177/$C177)/$C177+$M$13^2/(4*$C177^2))/(1+$M$13^2/$C177)))</f>
        <v/>
      </c>
      <c r="I177" s="12">
        <f>IF($G177="","",MIN(1,(($D177/$C177)+$M$13^2/(2*$C177))/(1+$M$13^2/$C177)+$M$13*SQRT(($D177/$C177)*(1-$D177/$C177)/$C177+$M$13^2/(4*$C177^2))/(1+$M$13^2/$C177)))</f>
        <v/>
      </c>
      <c r="J177" s="23">
        <f>IF($A177="","",IF(LEFT(TRIM($A177),5)="Total","ignored: a Total row",IF($F177="no match","BLOCK NOW: nothing to do with what you sell",IF($G177="","WATCH: no clicks yet",IF($I177&lt;$M$14,"BLOCK: had a fair chance, confidently below",IF($H177&gt;$M$14,"KEEP: confidently above the benchmark",IF($C177&lt;$M$15,"WATCH: too few clicks to judge","WATCH: undecided")))))))</f>
        <v/>
      </c>
      <c r="K177" s="24">
        <f>IF(OR($A177="",LEFT(TRIM($A177),5)="Total"),0,1)</f>
        <v/>
      </c>
    </row>
    <row r="178">
      <c r="F178" s="23">
        <f>IF(OR($A178="",LEFT(TRIM($A178),5)="Total"),"",IF(OR(IF($M$4="",FALSE,ISNUMBER(SEARCH($M$4,$A178))),IF($M$5="",FALSE,ISNUMBER(SEARCH($M$5,$A178))),IF($M$6="",FALSE,ISNUMBER(SEARCH($M$6,$A178))),IF($M$7="",FALSE,ISNUMBER(SEARCH($M$7,$A178))),IF($M$8="",FALSE,ISNUMBER(SEARCH($M$8,$A178)))),"match","no match"))</f>
        <v/>
      </c>
      <c r="G178" s="12">
        <f>IF(OR(OR($A178="",LEFT(TRIM($A178),5)="Total"),NOT(ISNUMBER($C178)),$C178=0),"",$D178/$C178)</f>
        <v/>
      </c>
      <c r="H178" s="12">
        <f>IF($G178="","",MAX(0,(($D178/$C178)+$M$13^2/(2*$C178))/(1+$M$13^2/$C178)-$M$13*SQRT(($D178/$C178)*(1-$D178/$C178)/$C178+$M$13^2/(4*$C178^2))/(1+$M$13^2/$C178)))</f>
        <v/>
      </c>
      <c r="I178" s="12">
        <f>IF($G178="","",MIN(1,(($D178/$C178)+$M$13^2/(2*$C178))/(1+$M$13^2/$C178)+$M$13*SQRT(($D178/$C178)*(1-$D178/$C178)/$C178+$M$13^2/(4*$C178^2))/(1+$M$13^2/$C178)))</f>
        <v/>
      </c>
      <c r="J178" s="23">
        <f>IF($A178="","",IF(LEFT(TRIM($A178),5)="Total","ignored: a Total row",IF($F178="no match","BLOCK NOW: nothing to do with what you sell",IF($G178="","WATCH: no clicks yet",IF($I178&lt;$M$14,"BLOCK: had a fair chance, confidently below",IF($H178&gt;$M$14,"KEEP: confidently above the benchmark",IF($C178&lt;$M$15,"WATCH: too few clicks to judge","WATCH: undecided")))))))</f>
        <v/>
      </c>
      <c r="K178" s="24">
        <f>IF(OR($A178="",LEFT(TRIM($A178),5)="Total"),0,1)</f>
        <v/>
      </c>
    </row>
    <row r="179">
      <c r="F179" s="23">
        <f>IF(OR($A179="",LEFT(TRIM($A179),5)="Total"),"",IF(OR(IF($M$4="",FALSE,ISNUMBER(SEARCH($M$4,$A179))),IF($M$5="",FALSE,ISNUMBER(SEARCH($M$5,$A179))),IF($M$6="",FALSE,ISNUMBER(SEARCH($M$6,$A179))),IF($M$7="",FALSE,ISNUMBER(SEARCH($M$7,$A179))),IF($M$8="",FALSE,ISNUMBER(SEARCH($M$8,$A179)))),"match","no match"))</f>
        <v/>
      </c>
      <c r="G179" s="12">
        <f>IF(OR(OR($A179="",LEFT(TRIM($A179),5)="Total"),NOT(ISNUMBER($C179)),$C179=0),"",$D179/$C179)</f>
        <v/>
      </c>
      <c r="H179" s="12">
        <f>IF($G179="","",MAX(0,(($D179/$C179)+$M$13^2/(2*$C179))/(1+$M$13^2/$C179)-$M$13*SQRT(($D179/$C179)*(1-$D179/$C179)/$C179+$M$13^2/(4*$C179^2))/(1+$M$13^2/$C179)))</f>
        <v/>
      </c>
      <c r="I179" s="12">
        <f>IF($G179="","",MIN(1,(($D179/$C179)+$M$13^2/(2*$C179))/(1+$M$13^2/$C179)+$M$13*SQRT(($D179/$C179)*(1-$D179/$C179)/$C179+$M$13^2/(4*$C179^2))/(1+$M$13^2/$C179)))</f>
        <v/>
      </c>
      <c r="J179" s="23">
        <f>IF($A179="","",IF(LEFT(TRIM($A179),5)="Total","ignored: a Total row",IF($F179="no match","BLOCK NOW: nothing to do with what you sell",IF($G179="","WATCH: no clicks yet",IF($I179&lt;$M$14,"BLOCK: had a fair chance, confidently below",IF($H179&gt;$M$14,"KEEP: confidently above the benchmark",IF($C179&lt;$M$15,"WATCH: too few clicks to judge","WATCH: undecided")))))))</f>
        <v/>
      </c>
      <c r="K179" s="24">
        <f>IF(OR($A179="",LEFT(TRIM($A179),5)="Total"),0,1)</f>
        <v/>
      </c>
    </row>
    <row r="180">
      <c r="F180" s="23">
        <f>IF(OR($A180="",LEFT(TRIM($A180),5)="Total"),"",IF(OR(IF($M$4="",FALSE,ISNUMBER(SEARCH($M$4,$A180))),IF($M$5="",FALSE,ISNUMBER(SEARCH($M$5,$A180))),IF($M$6="",FALSE,ISNUMBER(SEARCH($M$6,$A180))),IF($M$7="",FALSE,ISNUMBER(SEARCH($M$7,$A180))),IF($M$8="",FALSE,ISNUMBER(SEARCH($M$8,$A180)))),"match","no match"))</f>
        <v/>
      </c>
      <c r="G180" s="12">
        <f>IF(OR(OR($A180="",LEFT(TRIM($A180),5)="Total"),NOT(ISNUMBER($C180)),$C180=0),"",$D180/$C180)</f>
        <v/>
      </c>
      <c r="H180" s="12">
        <f>IF($G180="","",MAX(0,(($D180/$C180)+$M$13^2/(2*$C180))/(1+$M$13^2/$C180)-$M$13*SQRT(($D180/$C180)*(1-$D180/$C180)/$C180+$M$13^2/(4*$C180^2))/(1+$M$13^2/$C180)))</f>
        <v/>
      </c>
      <c r="I180" s="12">
        <f>IF($G180="","",MIN(1,(($D180/$C180)+$M$13^2/(2*$C180))/(1+$M$13^2/$C180)+$M$13*SQRT(($D180/$C180)*(1-$D180/$C180)/$C180+$M$13^2/(4*$C180^2))/(1+$M$13^2/$C180)))</f>
        <v/>
      </c>
      <c r="J180" s="23">
        <f>IF($A180="","",IF(LEFT(TRIM($A180),5)="Total","ignored: a Total row",IF($F180="no match","BLOCK NOW: nothing to do with what you sell",IF($G180="","WATCH: no clicks yet",IF($I180&lt;$M$14,"BLOCK: had a fair chance, confidently below",IF($H180&gt;$M$14,"KEEP: confidently above the benchmark",IF($C180&lt;$M$15,"WATCH: too few clicks to judge","WATCH: undecided")))))))</f>
        <v/>
      </c>
      <c r="K180" s="24">
        <f>IF(OR($A180="",LEFT(TRIM($A180),5)="Total"),0,1)</f>
        <v/>
      </c>
    </row>
    <row r="181">
      <c r="F181" s="23">
        <f>IF(OR($A181="",LEFT(TRIM($A181),5)="Total"),"",IF(OR(IF($M$4="",FALSE,ISNUMBER(SEARCH($M$4,$A181))),IF($M$5="",FALSE,ISNUMBER(SEARCH($M$5,$A181))),IF($M$6="",FALSE,ISNUMBER(SEARCH($M$6,$A181))),IF($M$7="",FALSE,ISNUMBER(SEARCH($M$7,$A181))),IF($M$8="",FALSE,ISNUMBER(SEARCH($M$8,$A181)))),"match","no match"))</f>
        <v/>
      </c>
      <c r="G181" s="12">
        <f>IF(OR(OR($A181="",LEFT(TRIM($A181),5)="Total"),NOT(ISNUMBER($C181)),$C181=0),"",$D181/$C181)</f>
        <v/>
      </c>
      <c r="H181" s="12">
        <f>IF($G181="","",MAX(0,(($D181/$C181)+$M$13^2/(2*$C181))/(1+$M$13^2/$C181)-$M$13*SQRT(($D181/$C181)*(1-$D181/$C181)/$C181+$M$13^2/(4*$C181^2))/(1+$M$13^2/$C181)))</f>
        <v/>
      </c>
      <c r="I181" s="12">
        <f>IF($G181="","",MIN(1,(($D181/$C181)+$M$13^2/(2*$C181))/(1+$M$13^2/$C181)+$M$13*SQRT(($D181/$C181)*(1-$D181/$C181)/$C181+$M$13^2/(4*$C181^2))/(1+$M$13^2/$C181)))</f>
        <v/>
      </c>
      <c r="J181" s="23">
        <f>IF($A181="","",IF(LEFT(TRIM($A181),5)="Total","ignored: a Total row",IF($F181="no match","BLOCK NOW: nothing to do with what you sell",IF($G181="","WATCH: no clicks yet",IF($I181&lt;$M$14,"BLOCK: had a fair chance, confidently below",IF($H181&gt;$M$14,"KEEP: confidently above the benchmark",IF($C181&lt;$M$15,"WATCH: too few clicks to judge","WATCH: undecided")))))))</f>
        <v/>
      </c>
      <c r="K181" s="24">
        <f>IF(OR($A181="",LEFT(TRIM($A181),5)="Total"),0,1)</f>
        <v/>
      </c>
    </row>
    <row r="182">
      <c r="F182" s="23">
        <f>IF(OR($A182="",LEFT(TRIM($A182),5)="Total"),"",IF(OR(IF($M$4="",FALSE,ISNUMBER(SEARCH($M$4,$A182))),IF($M$5="",FALSE,ISNUMBER(SEARCH($M$5,$A182))),IF($M$6="",FALSE,ISNUMBER(SEARCH($M$6,$A182))),IF($M$7="",FALSE,ISNUMBER(SEARCH($M$7,$A182))),IF($M$8="",FALSE,ISNUMBER(SEARCH($M$8,$A182)))),"match","no match"))</f>
        <v/>
      </c>
      <c r="G182" s="12">
        <f>IF(OR(OR($A182="",LEFT(TRIM($A182),5)="Total"),NOT(ISNUMBER($C182)),$C182=0),"",$D182/$C182)</f>
        <v/>
      </c>
      <c r="H182" s="12">
        <f>IF($G182="","",MAX(0,(($D182/$C182)+$M$13^2/(2*$C182))/(1+$M$13^2/$C182)-$M$13*SQRT(($D182/$C182)*(1-$D182/$C182)/$C182+$M$13^2/(4*$C182^2))/(1+$M$13^2/$C182)))</f>
        <v/>
      </c>
      <c r="I182" s="12">
        <f>IF($G182="","",MIN(1,(($D182/$C182)+$M$13^2/(2*$C182))/(1+$M$13^2/$C182)+$M$13*SQRT(($D182/$C182)*(1-$D182/$C182)/$C182+$M$13^2/(4*$C182^2))/(1+$M$13^2/$C182)))</f>
        <v/>
      </c>
      <c r="J182" s="23">
        <f>IF($A182="","",IF(LEFT(TRIM($A182),5)="Total","ignored: a Total row",IF($F182="no match","BLOCK NOW: nothing to do with what you sell",IF($G182="","WATCH: no clicks yet",IF($I182&lt;$M$14,"BLOCK: had a fair chance, confidently below",IF($H182&gt;$M$14,"KEEP: confidently above the benchmark",IF($C182&lt;$M$15,"WATCH: too few clicks to judge","WATCH: undecided")))))))</f>
        <v/>
      </c>
      <c r="K182" s="24">
        <f>IF(OR($A182="",LEFT(TRIM($A182),5)="Total"),0,1)</f>
        <v/>
      </c>
    </row>
    <row r="183">
      <c r="F183" s="23">
        <f>IF(OR($A183="",LEFT(TRIM($A183),5)="Total"),"",IF(OR(IF($M$4="",FALSE,ISNUMBER(SEARCH($M$4,$A183))),IF($M$5="",FALSE,ISNUMBER(SEARCH($M$5,$A183))),IF($M$6="",FALSE,ISNUMBER(SEARCH($M$6,$A183))),IF($M$7="",FALSE,ISNUMBER(SEARCH($M$7,$A183))),IF($M$8="",FALSE,ISNUMBER(SEARCH($M$8,$A183)))),"match","no match"))</f>
        <v/>
      </c>
      <c r="G183" s="12">
        <f>IF(OR(OR($A183="",LEFT(TRIM($A183),5)="Total"),NOT(ISNUMBER($C183)),$C183=0),"",$D183/$C183)</f>
        <v/>
      </c>
      <c r="H183" s="12">
        <f>IF($G183="","",MAX(0,(($D183/$C183)+$M$13^2/(2*$C183))/(1+$M$13^2/$C183)-$M$13*SQRT(($D183/$C183)*(1-$D183/$C183)/$C183+$M$13^2/(4*$C183^2))/(1+$M$13^2/$C183)))</f>
        <v/>
      </c>
      <c r="I183" s="12">
        <f>IF($G183="","",MIN(1,(($D183/$C183)+$M$13^2/(2*$C183))/(1+$M$13^2/$C183)+$M$13*SQRT(($D183/$C183)*(1-$D183/$C183)/$C183+$M$13^2/(4*$C183^2))/(1+$M$13^2/$C183)))</f>
        <v/>
      </c>
      <c r="J183" s="23">
        <f>IF($A183="","",IF(LEFT(TRIM($A183),5)="Total","ignored: a Total row",IF($F183="no match","BLOCK NOW: nothing to do with what you sell",IF($G183="","WATCH: no clicks yet",IF($I183&lt;$M$14,"BLOCK: had a fair chance, confidently below",IF($H183&gt;$M$14,"KEEP: confidently above the benchmark",IF($C183&lt;$M$15,"WATCH: too few clicks to judge","WATCH: undecided")))))))</f>
        <v/>
      </c>
      <c r="K183" s="24">
        <f>IF(OR($A183="",LEFT(TRIM($A183),5)="Total"),0,1)</f>
        <v/>
      </c>
    </row>
    <row r="184">
      <c r="F184" s="23">
        <f>IF(OR($A184="",LEFT(TRIM($A184),5)="Total"),"",IF(OR(IF($M$4="",FALSE,ISNUMBER(SEARCH($M$4,$A184))),IF($M$5="",FALSE,ISNUMBER(SEARCH($M$5,$A184))),IF($M$6="",FALSE,ISNUMBER(SEARCH($M$6,$A184))),IF($M$7="",FALSE,ISNUMBER(SEARCH($M$7,$A184))),IF($M$8="",FALSE,ISNUMBER(SEARCH($M$8,$A184)))),"match","no match"))</f>
        <v/>
      </c>
      <c r="G184" s="12">
        <f>IF(OR(OR($A184="",LEFT(TRIM($A184),5)="Total"),NOT(ISNUMBER($C184)),$C184=0),"",$D184/$C184)</f>
        <v/>
      </c>
      <c r="H184" s="12">
        <f>IF($G184="","",MAX(0,(($D184/$C184)+$M$13^2/(2*$C184))/(1+$M$13^2/$C184)-$M$13*SQRT(($D184/$C184)*(1-$D184/$C184)/$C184+$M$13^2/(4*$C184^2))/(1+$M$13^2/$C184)))</f>
        <v/>
      </c>
      <c r="I184" s="12">
        <f>IF($G184="","",MIN(1,(($D184/$C184)+$M$13^2/(2*$C184))/(1+$M$13^2/$C184)+$M$13*SQRT(($D184/$C184)*(1-$D184/$C184)/$C184+$M$13^2/(4*$C184^2))/(1+$M$13^2/$C184)))</f>
        <v/>
      </c>
      <c r="J184" s="23">
        <f>IF($A184="","",IF(LEFT(TRIM($A184),5)="Total","ignored: a Total row",IF($F184="no match","BLOCK NOW: nothing to do with what you sell",IF($G184="","WATCH: no clicks yet",IF($I184&lt;$M$14,"BLOCK: had a fair chance, confidently below",IF($H184&gt;$M$14,"KEEP: confidently above the benchmark",IF($C184&lt;$M$15,"WATCH: too few clicks to judge","WATCH: undecided")))))))</f>
        <v/>
      </c>
      <c r="K184" s="24">
        <f>IF(OR($A184="",LEFT(TRIM($A184),5)="Total"),0,1)</f>
        <v/>
      </c>
    </row>
    <row r="185">
      <c r="F185" s="23">
        <f>IF(OR($A185="",LEFT(TRIM($A185),5)="Total"),"",IF(OR(IF($M$4="",FALSE,ISNUMBER(SEARCH($M$4,$A185))),IF($M$5="",FALSE,ISNUMBER(SEARCH($M$5,$A185))),IF($M$6="",FALSE,ISNUMBER(SEARCH($M$6,$A185))),IF($M$7="",FALSE,ISNUMBER(SEARCH($M$7,$A185))),IF($M$8="",FALSE,ISNUMBER(SEARCH($M$8,$A185)))),"match","no match"))</f>
        <v/>
      </c>
      <c r="G185" s="12">
        <f>IF(OR(OR($A185="",LEFT(TRIM($A185),5)="Total"),NOT(ISNUMBER($C185)),$C185=0),"",$D185/$C185)</f>
        <v/>
      </c>
      <c r="H185" s="12">
        <f>IF($G185="","",MAX(0,(($D185/$C185)+$M$13^2/(2*$C185))/(1+$M$13^2/$C185)-$M$13*SQRT(($D185/$C185)*(1-$D185/$C185)/$C185+$M$13^2/(4*$C185^2))/(1+$M$13^2/$C185)))</f>
        <v/>
      </c>
      <c r="I185" s="12">
        <f>IF($G185="","",MIN(1,(($D185/$C185)+$M$13^2/(2*$C185))/(1+$M$13^2/$C185)+$M$13*SQRT(($D185/$C185)*(1-$D185/$C185)/$C185+$M$13^2/(4*$C185^2))/(1+$M$13^2/$C185)))</f>
        <v/>
      </c>
      <c r="J185" s="23">
        <f>IF($A185="","",IF(LEFT(TRIM($A185),5)="Total","ignored: a Total row",IF($F185="no match","BLOCK NOW: nothing to do with what you sell",IF($G185="","WATCH: no clicks yet",IF($I185&lt;$M$14,"BLOCK: had a fair chance, confidently below",IF($H185&gt;$M$14,"KEEP: confidently above the benchmark",IF($C185&lt;$M$15,"WATCH: too few clicks to judge","WATCH: undecided")))))))</f>
        <v/>
      </c>
      <c r="K185" s="24">
        <f>IF(OR($A185="",LEFT(TRIM($A185),5)="Total"),0,1)</f>
        <v/>
      </c>
    </row>
    <row r="186">
      <c r="F186" s="23">
        <f>IF(OR($A186="",LEFT(TRIM($A186),5)="Total"),"",IF(OR(IF($M$4="",FALSE,ISNUMBER(SEARCH($M$4,$A186))),IF($M$5="",FALSE,ISNUMBER(SEARCH($M$5,$A186))),IF($M$6="",FALSE,ISNUMBER(SEARCH($M$6,$A186))),IF($M$7="",FALSE,ISNUMBER(SEARCH($M$7,$A186))),IF($M$8="",FALSE,ISNUMBER(SEARCH($M$8,$A186)))),"match","no match"))</f>
        <v/>
      </c>
      <c r="G186" s="12">
        <f>IF(OR(OR($A186="",LEFT(TRIM($A186),5)="Total"),NOT(ISNUMBER($C186)),$C186=0),"",$D186/$C186)</f>
        <v/>
      </c>
      <c r="H186" s="12">
        <f>IF($G186="","",MAX(0,(($D186/$C186)+$M$13^2/(2*$C186))/(1+$M$13^2/$C186)-$M$13*SQRT(($D186/$C186)*(1-$D186/$C186)/$C186+$M$13^2/(4*$C186^2))/(1+$M$13^2/$C186)))</f>
        <v/>
      </c>
      <c r="I186" s="12">
        <f>IF($G186="","",MIN(1,(($D186/$C186)+$M$13^2/(2*$C186))/(1+$M$13^2/$C186)+$M$13*SQRT(($D186/$C186)*(1-$D186/$C186)/$C186+$M$13^2/(4*$C186^2))/(1+$M$13^2/$C186)))</f>
        <v/>
      </c>
      <c r="J186" s="23">
        <f>IF($A186="","",IF(LEFT(TRIM($A186),5)="Total","ignored: a Total row",IF($F186="no match","BLOCK NOW: nothing to do with what you sell",IF($G186="","WATCH: no clicks yet",IF($I186&lt;$M$14,"BLOCK: had a fair chance, confidently below",IF($H186&gt;$M$14,"KEEP: confidently above the benchmark",IF($C186&lt;$M$15,"WATCH: too few clicks to judge","WATCH: undecided")))))))</f>
        <v/>
      </c>
      <c r="K186" s="24">
        <f>IF(OR($A186="",LEFT(TRIM($A186),5)="Total"),0,1)</f>
        <v/>
      </c>
    </row>
    <row r="187">
      <c r="F187" s="23">
        <f>IF(OR($A187="",LEFT(TRIM($A187),5)="Total"),"",IF(OR(IF($M$4="",FALSE,ISNUMBER(SEARCH($M$4,$A187))),IF($M$5="",FALSE,ISNUMBER(SEARCH($M$5,$A187))),IF($M$6="",FALSE,ISNUMBER(SEARCH($M$6,$A187))),IF($M$7="",FALSE,ISNUMBER(SEARCH($M$7,$A187))),IF($M$8="",FALSE,ISNUMBER(SEARCH($M$8,$A187)))),"match","no match"))</f>
        <v/>
      </c>
      <c r="G187" s="12">
        <f>IF(OR(OR($A187="",LEFT(TRIM($A187),5)="Total"),NOT(ISNUMBER($C187)),$C187=0),"",$D187/$C187)</f>
        <v/>
      </c>
      <c r="H187" s="12">
        <f>IF($G187="","",MAX(0,(($D187/$C187)+$M$13^2/(2*$C187))/(1+$M$13^2/$C187)-$M$13*SQRT(($D187/$C187)*(1-$D187/$C187)/$C187+$M$13^2/(4*$C187^2))/(1+$M$13^2/$C187)))</f>
        <v/>
      </c>
      <c r="I187" s="12">
        <f>IF($G187="","",MIN(1,(($D187/$C187)+$M$13^2/(2*$C187))/(1+$M$13^2/$C187)+$M$13*SQRT(($D187/$C187)*(1-$D187/$C187)/$C187+$M$13^2/(4*$C187^2))/(1+$M$13^2/$C187)))</f>
        <v/>
      </c>
      <c r="J187" s="23">
        <f>IF($A187="","",IF(LEFT(TRIM($A187),5)="Total","ignored: a Total row",IF($F187="no match","BLOCK NOW: nothing to do with what you sell",IF($G187="","WATCH: no clicks yet",IF($I187&lt;$M$14,"BLOCK: had a fair chance, confidently below",IF($H187&gt;$M$14,"KEEP: confidently above the benchmark",IF($C187&lt;$M$15,"WATCH: too few clicks to judge","WATCH: undecided")))))))</f>
        <v/>
      </c>
      <c r="K187" s="24">
        <f>IF(OR($A187="",LEFT(TRIM($A187),5)="Total"),0,1)</f>
        <v/>
      </c>
    </row>
    <row r="188">
      <c r="F188" s="23">
        <f>IF(OR($A188="",LEFT(TRIM($A188),5)="Total"),"",IF(OR(IF($M$4="",FALSE,ISNUMBER(SEARCH($M$4,$A188))),IF($M$5="",FALSE,ISNUMBER(SEARCH($M$5,$A188))),IF($M$6="",FALSE,ISNUMBER(SEARCH($M$6,$A188))),IF($M$7="",FALSE,ISNUMBER(SEARCH($M$7,$A188))),IF($M$8="",FALSE,ISNUMBER(SEARCH($M$8,$A188)))),"match","no match"))</f>
        <v/>
      </c>
      <c r="G188" s="12">
        <f>IF(OR(OR($A188="",LEFT(TRIM($A188),5)="Total"),NOT(ISNUMBER($C188)),$C188=0),"",$D188/$C188)</f>
        <v/>
      </c>
      <c r="H188" s="12">
        <f>IF($G188="","",MAX(0,(($D188/$C188)+$M$13^2/(2*$C188))/(1+$M$13^2/$C188)-$M$13*SQRT(($D188/$C188)*(1-$D188/$C188)/$C188+$M$13^2/(4*$C188^2))/(1+$M$13^2/$C188)))</f>
        <v/>
      </c>
      <c r="I188" s="12">
        <f>IF($G188="","",MIN(1,(($D188/$C188)+$M$13^2/(2*$C188))/(1+$M$13^2/$C188)+$M$13*SQRT(($D188/$C188)*(1-$D188/$C188)/$C188+$M$13^2/(4*$C188^2))/(1+$M$13^2/$C188)))</f>
        <v/>
      </c>
      <c r="J188" s="23">
        <f>IF($A188="","",IF(LEFT(TRIM($A188),5)="Total","ignored: a Total row",IF($F188="no match","BLOCK NOW: nothing to do with what you sell",IF($G188="","WATCH: no clicks yet",IF($I188&lt;$M$14,"BLOCK: had a fair chance, confidently below",IF($H188&gt;$M$14,"KEEP: confidently above the benchmark",IF($C188&lt;$M$15,"WATCH: too few clicks to judge","WATCH: undecided")))))))</f>
        <v/>
      </c>
      <c r="K188" s="24">
        <f>IF(OR($A188="",LEFT(TRIM($A188),5)="Total"),0,1)</f>
        <v/>
      </c>
    </row>
    <row r="189">
      <c r="F189" s="23">
        <f>IF(OR($A189="",LEFT(TRIM($A189),5)="Total"),"",IF(OR(IF($M$4="",FALSE,ISNUMBER(SEARCH($M$4,$A189))),IF($M$5="",FALSE,ISNUMBER(SEARCH($M$5,$A189))),IF($M$6="",FALSE,ISNUMBER(SEARCH($M$6,$A189))),IF($M$7="",FALSE,ISNUMBER(SEARCH($M$7,$A189))),IF($M$8="",FALSE,ISNUMBER(SEARCH($M$8,$A189)))),"match","no match"))</f>
        <v/>
      </c>
      <c r="G189" s="12">
        <f>IF(OR(OR($A189="",LEFT(TRIM($A189),5)="Total"),NOT(ISNUMBER($C189)),$C189=0),"",$D189/$C189)</f>
        <v/>
      </c>
      <c r="H189" s="12">
        <f>IF($G189="","",MAX(0,(($D189/$C189)+$M$13^2/(2*$C189))/(1+$M$13^2/$C189)-$M$13*SQRT(($D189/$C189)*(1-$D189/$C189)/$C189+$M$13^2/(4*$C189^2))/(1+$M$13^2/$C189)))</f>
        <v/>
      </c>
      <c r="I189" s="12">
        <f>IF($G189="","",MIN(1,(($D189/$C189)+$M$13^2/(2*$C189))/(1+$M$13^2/$C189)+$M$13*SQRT(($D189/$C189)*(1-$D189/$C189)/$C189+$M$13^2/(4*$C189^2))/(1+$M$13^2/$C189)))</f>
        <v/>
      </c>
      <c r="J189" s="23">
        <f>IF($A189="","",IF(LEFT(TRIM($A189),5)="Total","ignored: a Total row",IF($F189="no match","BLOCK NOW: nothing to do with what you sell",IF($G189="","WATCH: no clicks yet",IF($I189&lt;$M$14,"BLOCK: had a fair chance, confidently below",IF($H189&gt;$M$14,"KEEP: confidently above the benchmark",IF($C189&lt;$M$15,"WATCH: too few clicks to judge","WATCH: undecided")))))))</f>
        <v/>
      </c>
      <c r="K189" s="24">
        <f>IF(OR($A189="",LEFT(TRIM($A189),5)="Total"),0,1)</f>
        <v/>
      </c>
    </row>
    <row r="190">
      <c r="F190" s="23">
        <f>IF(OR($A190="",LEFT(TRIM($A190),5)="Total"),"",IF(OR(IF($M$4="",FALSE,ISNUMBER(SEARCH($M$4,$A190))),IF($M$5="",FALSE,ISNUMBER(SEARCH($M$5,$A190))),IF($M$6="",FALSE,ISNUMBER(SEARCH($M$6,$A190))),IF($M$7="",FALSE,ISNUMBER(SEARCH($M$7,$A190))),IF($M$8="",FALSE,ISNUMBER(SEARCH($M$8,$A190)))),"match","no match"))</f>
        <v/>
      </c>
      <c r="G190" s="12">
        <f>IF(OR(OR($A190="",LEFT(TRIM($A190),5)="Total"),NOT(ISNUMBER($C190)),$C190=0),"",$D190/$C190)</f>
        <v/>
      </c>
      <c r="H190" s="12">
        <f>IF($G190="","",MAX(0,(($D190/$C190)+$M$13^2/(2*$C190))/(1+$M$13^2/$C190)-$M$13*SQRT(($D190/$C190)*(1-$D190/$C190)/$C190+$M$13^2/(4*$C190^2))/(1+$M$13^2/$C190)))</f>
        <v/>
      </c>
      <c r="I190" s="12">
        <f>IF($G190="","",MIN(1,(($D190/$C190)+$M$13^2/(2*$C190))/(1+$M$13^2/$C190)+$M$13*SQRT(($D190/$C190)*(1-$D190/$C190)/$C190+$M$13^2/(4*$C190^2))/(1+$M$13^2/$C190)))</f>
        <v/>
      </c>
      <c r="J190" s="23">
        <f>IF($A190="","",IF(LEFT(TRIM($A190),5)="Total","ignored: a Total row",IF($F190="no match","BLOCK NOW: nothing to do with what you sell",IF($G190="","WATCH: no clicks yet",IF($I190&lt;$M$14,"BLOCK: had a fair chance, confidently below",IF($H190&gt;$M$14,"KEEP: confidently above the benchmark",IF($C190&lt;$M$15,"WATCH: too few clicks to judge","WATCH: undecided")))))))</f>
        <v/>
      </c>
      <c r="K190" s="24">
        <f>IF(OR($A190="",LEFT(TRIM($A190),5)="Total"),0,1)</f>
        <v/>
      </c>
    </row>
    <row r="191">
      <c r="F191" s="23">
        <f>IF(OR($A191="",LEFT(TRIM($A191),5)="Total"),"",IF(OR(IF($M$4="",FALSE,ISNUMBER(SEARCH($M$4,$A191))),IF($M$5="",FALSE,ISNUMBER(SEARCH($M$5,$A191))),IF($M$6="",FALSE,ISNUMBER(SEARCH($M$6,$A191))),IF($M$7="",FALSE,ISNUMBER(SEARCH($M$7,$A191))),IF($M$8="",FALSE,ISNUMBER(SEARCH($M$8,$A191)))),"match","no match"))</f>
        <v/>
      </c>
      <c r="G191" s="12">
        <f>IF(OR(OR($A191="",LEFT(TRIM($A191),5)="Total"),NOT(ISNUMBER($C191)),$C191=0),"",$D191/$C191)</f>
        <v/>
      </c>
      <c r="H191" s="12">
        <f>IF($G191="","",MAX(0,(($D191/$C191)+$M$13^2/(2*$C191))/(1+$M$13^2/$C191)-$M$13*SQRT(($D191/$C191)*(1-$D191/$C191)/$C191+$M$13^2/(4*$C191^2))/(1+$M$13^2/$C191)))</f>
        <v/>
      </c>
      <c r="I191" s="12">
        <f>IF($G191="","",MIN(1,(($D191/$C191)+$M$13^2/(2*$C191))/(1+$M$13^2/$C191)+$M$13*SQRT(($D191/$C191)*(1-$D191/$C191)/$C191+$M$13^2/(4*$C191^2))/(1+$M$13^2/$C191)))</f>
        <v/>
      </c>
      <c r="J191" s="23">
        <f>IF($A191="","",IF(LEFT(TRIM($A191),5)="Total","ignored: a Total row",IF($F191="no match","BLOCK NOW: nothing to do with what you sell",IF($G191="","WATCH: no clicks yet",IF($I191&lt;$M$14,"BLOCK: had a fair chance, confidently below",IF($H191&gt;$M$14,"KEEP: confidently above the benchmark",IF($C191&lt;$M$15,"WATCH: too few clicks to judge","WATCH: undecided")))))))</f>
        <v/>
      </c>
      <c r="K191" s="24">
        <f>IF(OR($A191="",LEFT(TRIM($A191),5)="Total"),0,1)</f>
        <v/>
      </c>
    </row>
    <row r="192">
      <c r="F192" s="23">
        <f>IF(OR($A192="",LEFT(TRIM($A192),5)="Total"),"",IF(OR(IF($M$4="",FALSE,ISNUMBER(SEARCH($M$4,$A192))),IF($M$5="",FALSE,ISNUMBER(SEARCH($M$5,$A192))),IF($M$6="",FALSE,ISNUMBER(SEARCH($M$6,$A192))),IF($M$7="",FALSE,ISNUMBER(SEARCH($M$7,$A192))),IF($M$8="",FALSE,ISNUMBER(SEARCH($M$8,$A192)))),"match","no match"))</f>
        <v/>
      </c>
      <c r="G192" s="12">
        <f>IF(OR(OR($A192="",LEFT(TRIM($A192),5)="Total"),NOT(ISNUMBER($C192)),$C192=0),"",$D192/$C192)</f>
        <v/>
      </c>
      <c r="H192" s="12">
        <f>IF($G192="","",MAX(0,(($D192/$C192)+$M$13^2/(2*$C192))/(1+$M$13^2/$C192)-$M$13*SQRT(($D192/$C192)*(1-$D192/$C192)/$C192+$M$13^2/(4*$C192^2))/(1+$M$13^2/$C192)))</f>
        <v/>
      </c>
      <c r="I192" s="12">
        <f>IF($G192="","",MIN(1,(($D192/$C192)+$M$13^2/(2*$C192))/(1+$M$13^2/$C192)+$M$13*SQRT(($D192/$C192)*(1-$D192/$C192)/$C192+$M$13^2/(4*$C192^2))/(1+$M$13^2/$C192)))</f>
        <v/>
      </c>
      <c r="J192" s="23">
        <f>IF($A192="","",IF(LEFT(TRIM($A192),5)="Total","ignored: a Total row",IF($F192="no match","BLOCK NOW: nothing to do with what you sell",IF($G192="","WATCH: no clicks yet",IF($I192&lt;$M$14,"BLOCK: had a fair chance, confidently below",IF($H192&gt;$M$14,"KEEP: confidently above the benchmark",IF($C192&lt;$M$15,"WATCH: too few clicks to judge","WATCH: undecided")))))))</f>
        <v/>
      </c>
      <c r="K192" s="24">
        <f>IF(OR($A192="",LEFT(TRIM($A192),5)="Total"),0,1)</f>
        <v/>
      </c>
    </row>
    <row r="193">
      <c r="F193" s="23">
        <f>IF(OR($A193="",LEFT(TRIM($A193),5)="Total"),"",IF(OR(IF($M$4="",FALSE,ISNUMBER(SEARCH($M$4,$A193))),IF($M$5="",FALSE,ISNUMBER(SEARCH($M$5,$A193))),IF($M$6="",FALSE,ISNUMBER(SEARCH($M$6,$A193))),IF($M$7="",FALSE,ISNUMBER(SEARCH($M$7,$A193))),IF($M$8="",FALSE,ISNUMBER(SEARCH($M$8,$A193)))),"match","no match"))</f>
        <v/>
      </c>
      <c r="G193" s="12">
        <f>IF(OR(OR($A193="",LEFT(TRIM($A193),5)="Total"),NOT(ISNUMBER($C193)),$C193=0),"",$D193/$C193)</f>
        <v/>
      </c>
      <c r="H193" s="12">
        <f>IF($G193="","",MAX(0,(($D193/$C193)+$M$13^2/(2*$C193))/(1+$M$13^2/$C193)-$M$13*SQRT(($D193/$C193)*(1-$D193/$C193)/$C193+$M$13^2/(4*$C193^2))/(1+$M$13^2/$C193)))</f>
        <v/>
      </c>
      <c r="I193" s="12">
        <f>IF($G193="","",MIN(1,(($D193/$C193)+$M$13^2/(2*$C193))/(1+$M$13^2/$C193)+$M$13*SQRT(($D193/$C193)*(1-$D193/$C193)/$C193+$M$13^2/(4*$C193^2))/(1+$M$13^2/$C193)))</f>
        <v/>
      </c>
      <c r="J193" s="23">
        <f>IF($A193="","",IF(LEFT(TRIM($A193),5)="Total","ignored: a Total row",IF($F193="no match","BLOCK NOW: nothing to do with what you sell",IF($G193="","WATCH: no clicks yet",IF($I193&lt;$M$14,"BLOCK: had a fair chance, confidently below",IF($H193&gt;$M$14,"KEEP: confidently above the benchmark",IF($C193&lt;$M$15,"WATCH: too few clicks to judge","WATCH: undecided")))))))</f>
        <v/>
      </c>
      <c r="K193" s="24">
        <f>IF(OR($A193="",LEFT(TRIM($A193),5)="Total"),0,1)</f>
        <v/>
      </c>
    </row>
    <row r="194">
      <c r="F194" s="23">
        <f>IF(OR($A194="",LEFT(TRIM($A194),5)="Total"),"",IF(OR(IF($M$4="",FALSE,ISNUMBER(SEARCH($M$4,$A194))),IF($M$5="",FALSE,ISNUMBER(SEARCH($M$5,$A194))),IF($M$6="",FALSE,ISNUMBER(SEARCH($M$6,$A194))),IF($M$7="",FALSE,ISNUMBER(SEARCH($M$7,$A194))),IF($M$8="",FALSE,ISNUMBER(SEARCH($M$8,$A194)))),"match","no match"))</f>
        <v/>
      </c>
      <c r="G194" s="12">
        <f>IF(OR(OR($A194="",LEFT(TRIM($A194),5)="Total"),NOT(ISNUMBER($C194)),$C194=0),"",$D194/$C194)</f>
        <v/>
      </c>
      <c r="H194" s="12">
        <f>IF($G194="","",MAX(0,(($D194/$C194)+$M$13^2/(2*$C194))/(1+$M$13^2/$C194)-$M$13*SQRT(($D194/$C194)*(1-$D194/$C194)/$C194+$M$13^2/(4*$C194^2))/(1+$M$13^2/$C194)))</f>
        <v/>
      </c>
      <c r="I194" s="12">
        <f>IF($G194="","",MIN(1,(($D194/$C194)+$M$13^2/(2*$C194))/(1+$M$13^2/$C194)+$M$13*SQRT(($D194/$C194)*(1-$D194/$C194)/$C194+$M$13^2/(4*$C194^2))/(1+$M$13^2/$C194)))</f>
        <v/>
      </c>
      <c r="J194" s="23">
        <f>IF($A194="","",IF(LEFT(TRIM($A194),5)="Total","ignored: a Total row",IF($F194="no match","BLOCK NOW: nothing to do with what you sell",IF($G194="","WATCH: no clicks yet",IF($I194&lt;$M$14,"BLOCK: had a fair chance, confidently below",IF($H194&gt;$M$14,"KEEP: confidently above the benchmark",IF($C194&lt;$M$15,"WATCH: too few clicks to judge","WATCH: undecided")))))))</f>
        <v/>
      </c>
      <c r="K194" s="24">
        <f>IF(OR($A194="",LEFT(TRIM($A194),5)="Total"),0,1)</f>
        <v/>
      </c>
    </row>
    <row r="195">
      <c r="F195" s="23">
        <f>IF(OR($A195="",LEFT(TRIM($A195),5)="Total"),"",IF(OR(IF($M$4="",FALSE,ISNUMBER(SEARCH($M$4,$A195))),IF($M$5="",FALSE,ISNUMBER(SEARCH($M$5,$A195))),IF($M$6="",FALSE,ISNUMBER(SEARCH($M$6,$A195))),IF($M$7="",FALSE,ISNUMBER(SEARCH($M$7,$A195))),IF($M$8="",FALSE,ISNUMBER(SEARCH($M$8,$A195)))),"match","no match"))</f>
        <v/>
      </c>
      <c r="G195" s="12">
        <f>IF(OR(OR($A195="",LEFT(TRIM($A195),5)="Total"),NOT(ISNUMBER($C195)),$C195=0),"",$D195/$C195)</f>
        <v/>
      </c>
      <c r="H195" s="12">
        <f>IF($G195="","",MAX(0,(($D195/$C195)+$M$13^2/(2*$C195))/(1+$M$13^2/$C195)-$M$13*SQRT(($D195/$C195)*(1-$D195/$C195)/$C195+$M$13^2/(4*$C195^2))/(1+$M$13^2/$C195)))</f>
        <v/>
      </c>
      <c r="I195" s="12">
        <f>IF($G195="","",MIN(1,(($D195/$C195)+$M$13^2/(2*$C195))/(1+$M$13^2/$C195)+$M$13*SQRT(($D195/$C195)*(1-$D195/$C195)/$C195+$M$13^2/(4*$C195^2))/(1+$M$13^2/$C195)))</f>
        <v/>
      </c>
      <c r="J195" s="23">
        <f>IF($A195="","",IF(LEFT(TRIM($A195),5)="Total","ignored: a Total row",IF($F195="no match","BLOCK NOW: nothing to do with what you sell",IF($G195="","WATCH: no clicks yet",IF($I195&lt;$M$14,"BLOCK: had a fair chance, confidently below",IF($H195&gt;$M$14,"KEEP: confidently above the benchmark",IF($C195&lt;$M$15,"WATCH: too few clicks to judge","WATCH: undecided")))))))</f>
        <v/>
      </c>
      <c r="K195" s="24">
        <f>IF(OR($A195="",LEFT(TRIM($A195),5)="Total"),0,1)</f>
        <v/>
      </c>
    </row>
    <row r="196">
      <c r="F196" s="23">
        <f>IF(OR($A196="",LEFT(TRIM($A196),5)="Total"),"",IF(OR(IF($M$4="",FALSE,ISNUMBER(SEARCH($M$4,$A196))),IF($M$5="",FALSE,ISNUMBER(SEARCH($M$5,$A196))),IF($M$6="",FALSE,ISNUMBER(SEARCH($M$6,$A196))),IF($M$7="",FALSE,ISNUMBER(SEARCH($M$7,$A196))),IF($M$8="",FALSE,ISNUMBER(SEARCH($M$8,$A196)))),"match","no match"))</f>
        <v/>
      </c>
      <c r="G196" s="12">
        <f>IF(OR(OR($A196="",LEFT(TRIM($A196),5)="Total"),NOT(ISNUMBER($C196)),$C196=0),"",$D196/$C196)</f>
        <v/>
      </c>
      <c r="H196" s="12">
        <f>IF($G196="","",MAX(0,(($D196/$C196)+$M$13^2/(2*$C196))/(1+$M$13^2/$C196)-$M$13*SQRT(($D196/$C196)*(1-$D196/$C196)/$C196+$M$13^2/(4*$C196^2))/(1+$M$13^2/$C196)))</f>
        <v/>
      </c>
      <c r="I196" s="12">
        <f>IF($G196="","",MIN(1,(($D196/$C196)+$M$13^2/(2*$C196))/(1+$M$13^2/$C196)+$M$13*SQRT(($D196/$C196)*(1-$D196/$C196)/$C196+$M$13^2/(4*$C196^2))/(1+$M$13^2/$C196)))</f>
        <v/>
      </c>
      <c r="J196" s="23">
        <f>IF($A196="","",IF(LEFT(TRIM($A196),5)="Total","ignored: a Total row",IF($F196="no match","BLOCK NOW: nothing to do with what you sell",IF($G196="","WATCH: no clicks yet",IF($I196&lt;$M$14,"BLOCK: had a fair chance, confidently below",IF($H196&gt;$M$14,"KEEP: confidently above the benchmark",IF($C196&lt;$M$15,"WATCH: too few clicks to judge","WATCH: undecided")))))))</f>
        <v/>
      </c>
      <c r="K196" s="24">
        <f>IF(OR($A196="",LEFT(TRIM($A196),5)="Total"),0,1)</f>
        <v/>
      </c>
    </row>
    <row r="197">
      <c r="F197" s="23">
        <f>IF(OR($A197="",LEFT(TRIM($A197),5)="Total"),"",IF(OR(IF($M$4="",FALSE,ISNUMBER(SEARCH($M$4,$A197))),IF($M$5="",FALSE,ISNUMBER(SEARCH($M$5,$A197))),IF($M$6="",FALSE,ISNUMBER(SEARCH($M$6,$A197))),IF($M$7="",FALSE,ISNUMBER(SEARCH($M$7,$A197))),IF($M$8="",FALSE,ISNUMBER(SEARCH($M$8,$A197)))),"match","no match"))</f>
        <v/>
      </c>
      <c r="G197" s="12">
        <f>IF(OR(OR($A197="",LEFT(TRIM($A197),5)="Total"),NOT(ISNUMBER($C197)),$C197=0),"",$D197/$C197)</f>
        <v/>
      </c>
      <c r="H197" s="12">
        <f>IF($G197="","",MAX(0,(($D197/$C197)+$M$13^2/(2*$C197))/(1+$M$13^2/$C197)-$M$13*SQRT(($D197/$C197)*(1-$D197/$C197)/$C197+$M$13^2/(4*$C197^2))/(1+$M$13^2/$C197)))</f>
        <v/>
      </c>
      <c r="I197" s="12">
        <f>IF($G197="","",MIN(1,(($D197/$C197)+$M$13^2/(2*$C197))/(1+$M$13^2/$C197)+$M$13*SQRT(($D197/$C197)*(1-$D197/$C197)/$C197+$M$13^2/(4*$C197^2))/(1+$M$13^2/$C197)))</f>
        <v/>
      </c>
      <c r="J197" s="23">
        <f>IF($A197="","",IF(LEFT(TRIM($A197),5)="Total","ignored: a Total row",IF($F197="no match","BLOCK NOW: nothing to do with what you sell",IF($G197="","WATCH: no clicks yet",IF($I197&lt;$M$14,"BLOCK: had a fair chance, confidently below",IF($H197&gt;$M$14,"KEEP: confidently above the benchmark",IF($C197&lt;$M$15,"WATCH: too few clicks to judge","WATCH: undecided")))))))</f>
        <v/>
      </c>
      <c r="K197" s="24">
        <f>IF(OR($A197="",LEFT(TRIM($A197),5)="Total"),0,1)</f>
        <v/>
      </c>
    </row>
    <row r="198">
      <c r="F198" s="23">
        <f>IF(OR($A198="",LEFT(TRIM($A198),5)="Total"),"",IF(OR(IF($M$4="",FALSE,ISNUMBER(SEARCH($M$4,$A198))),IF($M$5="",FALSE,ISNUMBER(SEARCH($M$5,$A198))),IF($M$6="",FALSE,ISNUMBER(SEARCH($M$6,$A198))),IF($M$7="",FALSE,ISNUMBER(SEARCH($M$7,$A198))),IF($M$8="",FALSE,ISNUMBER(SEARCH($M$8,$A198)))),"match","no match"))</f>
        <v/>
      </c>
      <c r="G198" s="12">
        <f>IF(OR(OR($A198="",LEFT(TRIM($A198),5)="Total"),NOT(ISNUMBER($C198)),$C198=0),"",$D198/$C198)</f>
        <v/>
      </c>
      <c r="H198" s="12">
        <f>IF($G198="","",MAX(0,(($D198/$C198)+$M$13^2/(2*$C198))/(1+$M$13^2/$C198)-$M$13*SQRT(($D198/$C198)*(1-$D198/$C198)/$C198+$M$13^2/(4*$C198^2))/(1+$M$13^2/$C198)))</f>
        <v/>
      </c>
      <c r="I198" s="12">
        <f>IF($G198="","",MIN(1,(($D198/$C198)+$M$13^2/(2*$C198))/(1+$M$13^2/$C198)+$M$13*SQRT(($D198/$C198)*(1-$D198/$C198)/$C198+$M$13^2/(4*$C198^2))/(1+$M$13^2/$C198)))</f>
        <v/>
      </c>
      <c r="J198" s="23">
        <f>IF($A198="","",IF(LEFT(TRIM($A198),5)="Total","ignored: a Total row",IF($F198="no match","BLOCK NOW: nothing to do with what you sell",IF($G198="","WATCH: no clicks yet",IF($I198&lt;$M$14,"BLOCK: had a fair chance, confidently below",IF($H198&gt;$M$14,"KEEP: confidently above the benchmark",IF($C198&lt;$M$15,"WATCH: too few clicks to judge","WATCH: undecided")))))))</f>
        <v/>
      </c>
      <c r="K198" s="24">
        <f>IF(OR($A198="",LEFT(TRIM($A198),5)="Total"),0,1)</f>
        <v/>
      </c>
    </row>
    <row r="199">
      <c r="F199" s="23">
        <f>IF(OR($A199="",LEFT(TRIM($A199),5)="Total"),"",IF(OR(IF($M$4="",FALSE,ISNUMBER(SEARCH($M$4,$A199))),IF($M$5="",FALSE,ISNUMBER(SEARCH($M$5,$A199))),IF($M$6="",FALSE,ISNUMBER(SEARCH($M$6,$A199))),IF($M$7="",FALSE,ISNUMBER(SEARCH($M$7,$A199))),IF($M$8="",FALSE,ISNUMBER(SEARCH($M$8,$A199)))),"match","no match"))</f>
        <v/>
      </c>
      <c r="G199" s="12">
        <f>IF(OR(OR($A199="",LEFT(TRIM($A199),5)="Total"),NOT(ISNUMBER($C199)),$C199=0),"",$D199/$C199)</f>
        <v/>
      </c>
      <c r="H199" s="12">
        <f>IF($G199="","",MAX(0,(($D199/$C199)+$M$13^2/(2*$C199))/(1+$M$13^2/$C199)-$M$13*SQRT(($D199/$C199)*(1-$D199/$C199)/$C199+$M$13^2/(4*$C199^2))/(1+$M$13^2/$C199)))</f>
        <v/>
      </c>
      <c r="I199" s="12">
        <f>IF($G199="","",MIN(1,(($D199/$C199)+$M$13^2/(2*$C199))/(1+$M$13^2/$C199)+$M$13*SQRT(($D199/$C199)*(1-$D199/$C199)/$C199+$M$13^2/(4*$C199^2))/(1+$M$13^2/$C199)))</f>
        <v/>
      </c>
      <c r="J199" s="23">
        <f>IF($A199="","",IF(LEFT(TRIM($A199),5)="Total","ignored: a Total row",IF($F199="no match","BLOCK NOW: nothing to do with what you sell",IF($G199="","WATCH: no clicks yet",IF($I199&lt;$M$14,"BLOCK: had a fair chance, confidently below",IF($H199&gt;$M$14,"KEEP: confidently above the benchmark",IF($C199&lt;$M$15,"WATCH: too few clicks to judge","WATCH: undecided")))))))</f>
        <v/>
      </c>
      <c r="K199" s="24">
        <f>IF(OR($A199="",LEFT(TRIM($A199),5)="Total"),0,1)</f>
        <v/>
      </c>
    </row>
    <row r="200">
      <c r="F200" s="23">
        <f>IF(OR($A200="",LEFT(TRIM($A200),5)="Total"),"",IF(OR(IF($M$4="",FALSE,ISNUMBER(SEARCH($M$4,$A200))),IF($M$5="",FALSE,ISNUMBER(SEARCH($M$5,$A200))),IF($M$6="",FALSE,ISNUMBER(SEARCH($M$6,$A200))),IF($M$7="",FALSE,ISNUMBER(SEARCH($M$7,$A200))),IF($M$8="",FALSE,ISNUMBER(SEARCH($M$8,$A200)))),"match","no match"))</f>
        <v/>
      </c>
      <c r="G200" s="12">
        <f>IF(OR(OR($A200="",LEFT(TRIM($A200),5)="Total"),NOT(ISNUMBER($C200)),$C200=0),"",$D200/$C200)</f>
        <v/>
      </c>
      <c r="H200" s="12">
        <f>IF($G200="","",MAX(0,(($D200/$C200)+$M$13^2/(2*$C200))/(1+$M$13^2/$C200)-$M$13*SQRT(($D200/$C200)*(1-$D200/$C200)/$C200+$M$13^2/(4*$C200^2))/(1+$M$13^2/$C200)))</f>
        <v/>
      </c>
      <c r="I200" s="12">
        <f>IF($G200="","",MIN(1,(($D200/$C200)+$M$13^2/(2*$C200))/(1+$M$13^2/$C200)+$M$13*SQRT(($D200/$C200)*(1-$D200/$C200)/$C200+$M$13^2/(4*$C200^2))/(1+$M$13^2/$C200)))</f>
        <v/>
      </c>
      <c r="J200" s="23">
        <f>IF($A200="","",IF(LEFT(TRIM($A200),5)="Total","ignored: a Total row",IF($F200="no match","BLOCK NOW: nothing to do with what you sell",IF($G200="","WATCH: no clicks yet",IF($I200&lt;$M$14,"BLOCK: had a fair chance, confidently below",IF($H200&gt;$M$14,"KEEP: confidently above the benchmark",IF($C200&lt;$M$15,"WATCH: too few clicks to judge","WATCH: undecided")))))))</f>
        <v/>
      </c>
      <c r="K200" s="24">
        <f>IF(OR($A200="",LEFT(TRIM($A200),5)="Total"),0,1)</f>
        <v/>
      </c>
    </row>
    <row r="201">
      <c r="F201" s="23">
        <f>IF(OR($A201="",LEFT(TRIM($A201),5)="Total"),"",IF(OR(IF($M$4="",FALSE,ISNUMBER(SEARCH($M$4,$A201))),IF($M$5="",FALSE,ISNUMBER(SEARCH($M$5,$A201))),IF($M$6="",FALSE,ISNUMBER(SEARCH($M$6,$A201))),IF($M$7="",FALSE,ISNUMBER(SEARCH($M$7,$A201))),IF($M$8="",FALSE,ISNUMBER(SEARCH($M$8,$A201)))),"match","no match"))</f>
        <v/>
      </c>
      <c r="G201" s="12">
        <f>IF(OR(OR($A201="",LEFT(TRIM($A201),5)="Total"),NOT(ISNUMBER($C201)),$C201=0),"",$D201/$C201)</f>
        <v/>
      </c>
      <c r="H201" s="12">
        <f>IF($G201="","",MAX(0,(($D201/$C201)+$M$13^2/(2*$C201))/(1+$M$13^2/$C201)-$M$13*SQRT(($D201/$C201)*(1-$D201/$C201)/$C201+$M$13^2/(4*$C201^2))/(1+$M$13^2/$C201)))</f>
        <v/>
      </c>
      <c r="I201" s="12">
        <f>IF($G201="","",MIN(1,(($D201/$C201)+$M$13^2/(2*$C201))/(1+$M$13^2/$C201)+$M$13*SQRT(($D201/$C201)*(1-$D201/$C201)/$C201+$M$13^2/(4*$C201^2))/(1+$M$13^2/$C201)))</f>
        <v/>
      </c>
      <c r="J201" s="23">
        <f>IF($A201="","",IF(LEFT(TRIM($A201),5)="Total","ignored: a Total row",IF($F201="no match","BLOCK NOW: nothing to do with what you sell",IF($G201="","WATCH: no clicks yet",IF($I201&lt;$M$14,"BLOCK: had a fair chance, confidently below",IF($H201&gt;$M$14,"KEEP: confidently above the benchmark",IF($C201&lt;$M$15,"WATCH: too few clicks to judge","WATCH: undecided")))))))</f>
        <v/>
      </c>
      <c r="K201" s="24">
        <f>IF(OR($A201="",LEFT(TRIM($A201),5)="Total"),0,1)</f>
        <v/>
      </c>
    </row>
    <row r="202">
      <c r="F202" s="23">
        <f>IF(OR($A202="",LEFT(TRIM($A202),5)="Total"),"",IF(OR(IF($M$4="",FALSE,ISNUMBER(SEARCH($M$4,$A202))),IF($M$5="",FALSE,ISNUMBER(SEARCH($M$5,$A202))),IF($M$6="",FALSE,ISNUMBER(SEARCH($M$6,$A202))),IF($M$7="",FALSE,ISNUMBER(SEARCH($M$7,$A202))),IF($M$8="",FALSE,ISNUMBER(SEARCH($M$8,$A202)))),"match","no match"))</f>
        <v/>
      </c>
      <c r="G202" s="12">
        <f>IF(OR(OR($A202="",LEFT(TRIM($A202),5)="Total"),NOT(ISNUMBER($C202)),$C202=0),"",$D202/$C202)</f>
        <v/>
      </c>
      <c r="H202" s="12">
        <f>IF($G202="","",MAX(0,(($D202/$C202)+$M$13^2/(2*$C202))/(1+$M$13^2/$C202)-$M$13*SQRT(($D202/$C202)*(1-$D202/$C202)/$C202+$M$13^2/(4*$C202^2))/(1+$M$13^2/$C202)))</f>
        <v/>
      </c>
      <c r="I202" s="12">
        <f>IF($G202="","",MIN(1,(($D202/$C202)+$M$13^2/(2*$C202))/(1+$M$13^2/$C202)+$M$13*SQRT(($D202/$C202)*(1-$D202/$C202)/$C202+$M$13^2/(4*$C202^2))/(1+$M$13^2/$C202)))</f>
        <v/>
      </c>
      <c r="J202" s="23">
        <f>IF($A202="","",IF(LEFT(TRIM($A202),5)="Total","ignored: a Total row",IF($F202="no match","BLOCK NOW: nothing to do with what you sell",IF($G202="","WATCH: no clicks yet",IF($I202&lt;$M$14,"BLOCK: had a fair chance, confidently below",IF($H202&gt;$M$14,"KEEP: confidently above the benchmark",IF($C202&lt;$M$15,"WATCH: too few clicks to judge","WATCH: undecided")))))))</f>
        <v/>
      </c>
      <c r="K202" s="24">
        <f>IF(OR($A202="",LEFT(TRIM($A202),5)="Total"),0,1)</f>
        <v/>
      </c>
    </row>
    <row r="203">
      <c r="F203" s="23">
        <f>IF(OR($A203="",LEFT(TRIM($A203),5)="Total"),"",IF(OR(IF($M$4="",FALSE,ISNUMBER(SEARCH($M$4,$A203))),IF($M$5="",FALSE,ISNUMBER(SEARCH($M$5,$A203))),IF($M$6="",FALSE,ISNUMBER(SEARCH($M$6,$A203))),IF($M$7="",FALSE,ISNUMBER(SEARCH($M$7,$A203))),IF($M$8="",FALSE,ISNUMBER(SEARCH($M$8,$A203)))),"match","no match"))</f>
        <v/>
      </c>
      <c r="G203" s="12">
        <f>IF(OR(OR($A203="",LEFT(TRIM($A203),5)="Total"),NOT(ISNUMBER($C203)),$C203=0),"",$D203/$C203)</f>
        <v/>
      </c>
      <c r="H203" s="12">
        <f>IF($G203="","",MAX(0,(($D203/$C203)+$M$13^2/(2*$C203))/(1+$M$13^2/$C203)-$M$13*SQRT(($D203/$C203)*(1-$D203/$C203)/$C203+$M$13^2/(4*$C203^2))/(1+$M$13^2/$C203)))</f>
        <v/>
      </c>
      <c r="I203" s="12">
        <f>IF($G203="","",MIN(1,(($D203/$C203)+$M$13^2/(2*$C203))/(1+$M$13^2/$C203)+$M$13*SQRT(($D203/$C203)*(1-$D203/$C203)/$C203+$M$13^2/(4*$C203^2))/(1+$M$13^2/$C203)))</f>
        <v/>
      </c>
      <c r="J203" s="23">
        <f>IF($A203="","",IF(LEFT(TRIM($A203),5)="Total","ignored: a Total row",IF($F203="no match","BLOCK NOW: nothing to do with what you sell",IF($G203="","WATCH: no clicks yet",IF($I203&lt;$M$14,"BLOCK: had a fair chance, confidently below",IF($H203&gt;$M$14,"KEEP: confidently above the benchmark",IF($C203&lt;$M$15,"WATCH: too few clicks to judge","WATCH: undecided")))))))</f>
        <v/>
      </c>
      <c r="K203" s="24">
        <f>IF(OR($A203="",LEFT(TRIM($A203),5)="Total"),0,1)</f>
        <v/>
      </c>
    </row>
    <row r="204">
      <c r="F204" s="23">
        <f>IF(OR($A204="",LEFT(TRIM($A204),5)="Total"),"",IF(OR(IF($M$4="",FALSE,ISNUMBER(SEARCH($M$4,$A204))),IF($M$5="",FALSE,ISNUMBER(SEARCH($M$5,$A204))),IF($M$6="",FALSE,ISNUMBER(SEARCH($M$6,$A204))),IF($M$7="",FALSE,ISNUMBER(SEARCH($M$7,$A204))),IF($M$8="",FALSE,ISNUMBER(SEARCH($M$8,$A204)))),"match","no match"))</f>
        <v/>
      </c>
      <c r="G204" s="12">
        <f>IF(OR(OR($A204="",LEFT(TRIM($A204),5)="Total"),NOT(ISNUMBER($C204)),$C204=0),"",$D204/$C204)</f>
        <v/>
      </c>
      <c r="H204" s="12">
        <f>IF($G204="","",MAX(0,(($D204/$C204)+$M$13^2/(2*$C204))/(1+$M$13^2/$C204)-$M$13*SQRT(($D204/$C204)*(1-$D204/$C204)/$C204+$M$13^2/(4*$C204^2))/(1+$M$13^2/$C204)))</f>
        <v/>
      </c>
      <c r="I204" s="12">
        <f>IF($G204="","",MIN(1,(($D204/$C204)+$M$13^2/(2*$C204))/(1+$M$13^2/$C204)+$M$13*SQRT(($D204/$C204)*(1-$D204/$C204)/$C204+$M$13^2/(4*$C204^2))/(1+$M$13^2/$C204)))</f>
        <v/>
      </c>
      <c r="J204" s="23">
        <f>IF($A204="","",IF(LEFT(TRIM($A204),5)="Total","ignored: a Total row",IF($F204="no match","BLOCK NOW: nothing to do with what you sell",IF($G204="","WATCH: no clicks yet",IF($I204&lt;$M$14,"BLOCK: had a fair chance, confidently below",IF($H204&gt;$M$14,"KEEP: confidently above the benchmark",IF($C204&lt;$M$15,"WATCH: too few clicks to judge","WATCH: undecided")))))))</f>
        <v/>
      </c>
      <c r="K204" s="24">
        <f>IF(OR($A204="",LEFT(TRIM($A204),5)="Total"),0,1)</f>
        <v/>
      </c>
    </row>
    <row r="205">
      <c r="F205" s="23">
        <f>IF(OR($A205="",LEFT(TRIM($A205),5)="Total"),"",IF(OR(IF($M$4="",FALSE,ISNUMBER(SEARCH($M$4,$A205))),IF($M$5="",FALSE,ISNUMBER(SEARCH($M$5,$A205))),IF($M$6="",FALSE,ISNUMBER(SEARCH($M$6,$A205))),IF($M$7="",FALSE,ISNUMBER(SEARCH($M$7,$A205))),IF($M$8="",FALSE,ISNUMBER(SEARCH($M$8,$A205)))),"match","no match"))</f>
        <v/>
      </c>
      <c r="G205" s="12">
        <f>IF(OR(OR($A205="",LEFT(TRIM($A205),5)="Total"),NOT(ISNUMBER($C205)),$C205=0),"",$D205/$C205)</f>
        <v/>
      </c>
      <c r="H205" s="12">
        <f>IF($G205="","",MAX(0,(($D205/$C205)+$M$13^2/(2*$C205))/(1+$M$13^2/$C205)-$M$13*SQRT(($D205/$C205)*(1-$D205/$C205)/$C205+$M$13^2/(4*$C205^2))/(1+$M$13^2/$C205)))</f>
        <v/>
      </c>
      <c r="I205" s="12">
        <f>IF($G205="","",MIN(1,(($D205/$C205)+$M$13^2/(2*$C205))/(1+$M$13^2/$C205)+$M$13*SQRT(($D205/$C205)*(1-$D205/$C205)/$C205+$M$13^2/(4*$C205^2))/(1+$M$13^2/$C205)))</f>
        <v/>
      </c>
      <c r="J205" s="23">
        <f>IF($A205="","",IF(LEFT(TRIM($A205),5)="Total","ignored: a Total row",IF($F205="no match","BLOCK NOW: nothing to do with what you sell",IF($G205="","WATCH: no clicks yet",IF($I205&lt;$M$14,"BLOCK: had a fair chance, confidently below",IF($H205&gt;$M$14,"KEEP: confidently above the benchmark",IF($C205&lt;$M$15,"WATCH: too few clicks to judge","WATCH: undecided")))))))</f>
        <v/>
      </c>
      <c r="K205" s="24">
        <f>IF(OR($A205="",LEFT(TRIM($A205),5)="Total"),0,1)</f>
        <v/>
      </c>
    </row>
    <row r="206">
      <c r="F206" s="23">
        <f>IF(OR($A206="",LEFT(TRIM($A206),5)="Total"),"",IF(OR(IF($M$4="",FALSE,ISNUMBER(SEARCH($M$4,$A206))),IF($M$5="",FALSE,ISNUMBER(SEARCH($M$5,$A206))),IF($M$6="",FALSE,ISNUMBER(SEARCH($M$6,$A206))),IF($M$7="",FALSE,ISNUMBER(SEARCH($M$7,$A206))),IF($M$8="",FALSE,ISNUMBER(SEARCH($M$8,$A206)))),"match","no match"))</f>
        <v/>
      </c>
      <c r="G206" s="12">
        <f>IF(OR(OR($A206="",LEFT(TRIM($A206),5)="Total"),NOT(ISNUMBER($C206)),$C206=0),"",$D206/$C206)</f>
        <v/>
      </c>
      <c r="H206" s="12">
        <f>IF($G206="","",MAX(0,(($D206/$C206)+$M$13^2/(2*$C206))/(1+$M$13^2/$C206)-$M$13*SQRT(($D206/$C206)*(1-$D206/$C206)/$C206+$M$13^2/(4*$C206^2))/(1+$M$13^2/$C206)))</f>
        <v/>
      </c>
      <c r="I206" s="12">
        <f>IF($G206="","",MIN(1,(($D206/$C206)+$M$13^2/(2*$C206))/(1+$M$13^2/$C206)+$M$13*SQRT(($D206/$C206)*(1-$D206/$C206)/$C206+$M$13^2/(4*$C206^2))/(1+$M$13^2/$C206)))</f>
        <v/>
      </c>
      <c r="J206" s="23">
        <f>IF($A206="","",IF(LEFT(TRIM($A206),5)="Total","ignored: a Total row",IF($F206="no match","BLOCK NOW: nothing to do with what you sell",IF($G206="","WATCH: no clicks yet",IF($I206&lt;$M$14,"BLOCK: had a fair chance, confidently below",IF($H206&gt;$M$14,"KEEP: confidently above the benchmark",IF($C206&lt;$M$15,"WATCH: too few clicks to judge","WATCH: undecided")))))))</f>
        <v/>
      </c>
      <c r="K206" s="24">
        <f>IF(OR($A206="",LEFT(TRIM($A206),5)="Total"),0,1)</f>
        <v/>
      </c>
    </row>
    <row r="207">
      <c r="F207" s="23">
        <f>IF(OR($A207="",LEFT(TRIM($A207),5)="Total"),"",IF(OR(IF($M$4="",FALSE,ISNUMBER(SEARCH($M$4,$A207))),IF($M$5="",FALSE,ISNUMBER(SEARCH($M$5,$A207))),IF($M$6="",FALSE,ISNUMBER(SEARCH($M$6,$A207))),IF($M$7="",FALSE,ISNUMBER(SEARCH($M$7,$A207))),IF($M$8="",FALSE,ISNUMBER(SEARCH($M$8,$A207)))),"match","no match"))</f>
        <v/>
      </c>
      <c r="G207" s="12">
        <f>IF(OR(OR($A207="",LEFT(TRIM($A207),5)="Total"),NOT(ISNUMBER($C207)),$C207=0),"",$D207/$C207)</f>
        <v/>
      </c>
      <c r="H207" s="12">
        <f>IF($G207="","",MAX(0,(($D207/$C207)+$M$13^2/(2*$C207))/(1+$M$13^2/$C207)-$M$13*SQRT(($D207/$C207)*(1-$D207/$C207)/$C207+$M$13^2/(4*$C207^2))/(1+$M$13^2/$C207)))</f>
        <v/>
      </c>
      <c r="I207" s="12">
        <f>IF($G207="","",MIN(1,(($D207/$C207)+$M$13^2/(2*$C207))/(1+$M$13^2/$C207)+$M$13*SQRT(($D207/$C207)*(1-$D207/$C207)/$C207+$M$13^2/(4*$C207^2))/(1+$M$13^2/$C207)))</f>
        <v/>
      </c>
      <c r="J207" s="23">
        <f>IF($A207="","",IF(LEFT(TRIM($A207),5)="Total","ignored: a Total row",IF($F207="no match","BLOCK NOW: nothing to do with what you sell",IF($G207="","WATCH: no clicks yet",IF($I207&lt;$M$14,"BLOCK: had a fair chance, confidently below",IF($H207&gt;$M$14,"KEEP: confidently above the benchmark",IF($C207&lt;$M$15,"WATCH: too few clicks to judge","WATCH: undecided")))))))</f>
        <v/>
      </c>
      <c r="K207" s="24">
        <f>IF(OR($A207="",LEFT(TRIM($A207),5)="Total"),0,1)</f>
        <v/>
      </c>
    </row>
    <row r="208">
      <c r="F208" s="23">
        <f>IF(OR($A208="",LEFT(TRIM($A208),5)="Total"),"",IF(OR(IF($M$4="",FALSE,ISNUMBER(SEARCH($M$4,$A208))),IF($M$5="",FALSE,ISNUMBER(SEARCH($M$5,$A208))),IF($M$6="",FALSE,ISNUMBER(SEARCH($M$6,$A208))),IF($M$7="",FALSE,ISNUMBER(SEARCH($M$7,$A208))),IF($M$8="",FALSE,ISNUMBER(SEARCH($M$8,$A208)))),"match","no match"))</f>
        <v/>
      </c>
      <c r="G208" s="12">
        <f>IF(OR(OR($A208="",LEFT(TRIM($A208),5)="Total"),NOT(ISNUMBER($C208)),$C208=0),"",$D208/$C208)</f>
        <v/>
      </c>
      <c r="H208" s="12">
        <f>IF($G208="","",MAX(0,(($D208/$C208)+$M$13^2/(2*$C208))/(1+$M$13^2/$C208)-$M$13*SQRT(($D208/$C208)*(1-$D208/$C208)/$C208+$M$13^2/(4*$C208^2))/(1+$M$13^2/$C208)))</f>
        <v/>
      </c>
      <c r="I208" s="12">
        <f>IF($G208="","",MIN(1,(($D208/$C208)+$M$13^2/(2*$C208))/(1+$M$13^2/$C208)+$M$13*SQRT(($D208/$C208)*(1-$D208/$C208)/$C208+$M$13^2/(4*$C208^2))/(1+$M$13^2/$C208)))</f>
        <v/>
      </c>
      <c r="J208" s="23">
        <f>IF($A208="","",IF(LEFT(TRIM($A208),5)="Total","ignored: a Total row",IF($F208="no match","BLOCK NOW: nothing to do with what you sell",IF($G208="","WATCH: no clicks yet",IF($I208&lt;$M$14,"BLOCK: had a fair chance, confidently below",IF($H208&gt;$M$14,"KEEP: confidently above the benchmark",IF($C208&lt;$M$15,"WATCH: too few clicks to judge","WATCH: undecided")))))))</f>
        <v/>
      </c>
      <c r="K208" s="24">
        <f>IF(OR($A208="",LEFT(TRIM($A208),5)="Total"),0,1)</f>
        <v/>
      </c>
    </row>
    <row r="209">
      <c r="F209" s="23">
        <f>IF(OR($A209="",LEFT(TRIM($A209),5)="Total"),"",IF(OR(IF($M$4="",FALSE,ISNUMBER(SEARCH($M$4,$A209))),IF($M$5="",FALSE,ISNUMBER(SEARCH($M$5,$A209))),IF($M$6="",FALSE,ISNUMBER(SEARCH($M$6,$A209))),IF($M$7="",FALSE,ISNUMBER(SEARCH($M$7,$A209))),IF($M$8="",FALSE,ISNUMBER(SEARCH($M$8,$A209)))),"match","no match"))</f>
        <v/>
      </c>
      <c r="G209" s="12">
        <f>IF(OR(OR($A209="",LEFT(TRIM($A209),5)="Total"),NOT(ISNUMBER($C209)),$C209=0),"",$D209/$C209)</f>
        <v/>
      </c>
      <c r="H209" s="12">
        <f>IF($G209="","",MAX(0,(($D209/$C209)+$M$13^2/(2*$C209))/(1+$M$13^2/$C209)-$M$13*SQRT(($D209/$C209)*(1-$D209/$C209)/$C209+$M$13^2/(4*$C209^2))/(1+$M$13^2/$C209)))</f>
        <v/>
      </c>
      <c r="I209" s="12">
        <f>IF($G209="","",MIN(1,(($D209/$C209)+$M$13^2/(2*$C209))/(1+$M$13^2/$C209)+$M$13*SQRT(($D209/$C209)*(1-$D209/$C209)/$C209+$M$13^2/(4*$C209^2))/(1+$M$13^2/$C209)))</f>
        <v/>
      </c>
      <c r="J209" s="23">
        <f>IF($A209="","",IF(LEFT(TRIM($A209),5)="Total","ignored: a Total row",IF($F209="no match","BLOCK NOW: nothing to do with what you sell",IF($G209="","WATCH: no clicks yet",IF($I209&lt;$M$14,"BLOCK: had a fair chance, confidently below",IF($H209&gt;$M$14,"KEEP: confidently above the benchmark",IF($C209&lt;$M$15,"WATCH: too few clicks to judge","WATCH: undecided")))))))</f>
        <v/>
      </c>
      <c r="K209" s="24">
        <f>IF(OR($A209="",LEFT(TRIM($A209),5)="Total"),0,1)</f>
        <v/>
      </c>
    </row>
    <row r="210">
      <c r="F210" s="23">
        <f>IF(OR($A210="",LEFT(TRIM($A210),5)="Total"),"",IF(OR(IF($M$4="",FALSE,ISNUMBER(SEARCH($M$4,$A210))),IF($M$5="",FALSE,ISNUMBER(SEARCH($M$5,$A210))),IF($M$6="",FALSE,ISNUMBER(SEARCH($M$6,$A210))),IF($M$7="",FALSE,ISNUMBER(SEARCH($M$7,$A210))),IF($M$8="",FALSE,ISNUMBER(SEARCH($M$8,$A210)))),"match","no match"))</f>
        <v/>
      </c>
      <c r="G210" s="12">
        <f>IF(OR(OR($A210="",LEFT(TRIM($A210),5)="Total"),NOT(ISNUMBER($C210)),$C210=0),"",$D210/$C210)</f>
        <v/>
      </c>
      <c r="H210" s="12">
        <f>IF($G210="","",MAX(0,(($D210/$C210)+$M$13^2/(2*$C210))/(1+$M$13^2/$C210)-$M$13*SQRT(($D210/$C210)*(1-$D210/$C210)/$C210+$M$13^2/(4*$C210^2))/(1+$M$13^2/$C210)))</f>
        <v/>
      </c>
      <c r="I210" s="12">
        <f>IF($G210="","",MIN(1,(($D210/$C210)+$M$13^2/(2*$C210))/(1+$M$13^2/$C210)+$M$13*SQRT(($D210/$C210)*(1-$D210/$C210)/$C210+$M$13^2/(4*$C210^2))/(1+$M$13^2/$C210)))</f>
        <v/>
      </c>
      <c r="J210" s="23">
        <f>IF($A210="","",IF(LEFT(TRIM($A210),5)="Total","ignored: a Total row",IF($F210="no match","BLOCK NOW: nothing to do with what you sell",IF($G210="","WATCH: no clicks yet",IF($I210&lt;$M$14,"BLOCK: had a fair chance, confidently below",IF($H210&gt;$M$14,"KEEP: confidently above the benchmark",IF($C210&lt;$M$15,"WATCH: too few clicks to judge","WATCH: undecided")))))))</f>
        <v/>
      </c>
      <c r="K210" s="24">
        <f>IF(OR($A210="",LEFT(TRIM($A210),5)="Total"),0,1)</f>
        <v/>
      </c>
    </row>
    <row r="211">
      <c r="F211" s="23">
        <f>IF(OR($A211="",LEFT(TRIM($A211),5)="Total"),"",IF(OR(IF($M$4="",FALSE,ISNUMBER(SEARCH($M$4,$A211))),IF($M$5="",FALSE,ISNUMBER(SEARCH($M$5,$A211))),IF($M$6="",FALSE,ISNUMBER(SEARCH($M$6,$A211))),IF($M$7="",FALSE,ISNUMBER(SEARCH($M$7,$A211))),IF($M$8="",FALSE,ISNUMBER(SEARCH($M$8,$A211)))),"match","no match"))</f>
        <v/>
      </c>
      <c r="G211" s="12">
        <f>IF(OR(OR($A211="",LEFT(TRIM($A211),5)="Total"),NOT(ISNUMBER($C211)),$C211=0),"",$D211/$C211)</f>
        <v/>
      </c>
      <c r="H211" s="12">
        <f>IF($G211="","",MAX(0,(($D211/$C211)+$M$13^2/(2*$C211))/(1+$M$13^2/$C211)-$M$13*SQRT(($D211/$C211)*(1-$D211/$C211)/$C211+$M$13^2/(4*$C211^2))/(1+$M$13^2/$C211)))</f>
        <v/>
      </c>
      <c r="I211" s="12">
        <f>IF($G211="","",MIN(1,(($D211/$C211)+$M$13^2/(2*$C211))/(1+$M$13^2/$C211)+$M$13*SQRT(($D211/$C211)*(1-$D211/$C211)/$C211+$M$13^2/(4*$C211^2))/(1+$M$13^2/$C211)))</f>
        <v/>
      </c>
      <c r="J211" s="23">
        <f>IF($A211="","",IF(LEFT(TRIM($A211),5)="Total","ignored: a Total row",IF($F211="no match","BLOCK NOW: nothing to do with what you sell",IF($G211="","WATCH: no clicks yet",IF($I211&lt;$M$14,"BLOCK: had a fair chance, confidently below",IF($H211&gt;$M$14,"KEEP: confidently above the benchmark",IF($C211&lt;$M$15,"WATCH: too few clicks to judge","WATCH: undecided")))))))</f>
        <v/>
      </c>
      <c r="K211" s="24">
        <f>IF(OR($A211="",LEFT(TRIM($A211),5)="Total"),0,1)</f>
        <v/>
      </c>
    </row>
    <row r="212">
      <c r="F212" s="23">
        <f>IF(OR($A212="",LEFT(TRIM($A212),5)="Total"),"",IF(OR(IF($M$4="",FALSE,ISNUMBER(SEARCH($M$4,$A212))),IF($M$5="",FALSE,ISNUMBER(SEARCH($M$5,$A212))),IF($M$6="",FALSE,ISNUMBER(SEARCH($M$6,$A212))),IF($M$7="",FALSE,ISNUMBER(SEARCH($M$7,$A212))),IF($M$8="",FALSE,ISNUMBER(SEARCH($M$8,$A212)))),"match","no match"))</f>
        <v/>
      </c>
      <c r="G212" s="12">
        <f>IF(OR(OR($A212="",LEFT(TRIM($A212),5)="Total"),NOT(ISNUMBER($C212)),$C212=0),"",$D212/$C212)</f>
        <v/>
      </c>
      <c r="H212" s="12">
        <f>IF($G212="","",MAX(0,(($D212/$C212)+$M$13^2/(2*$C212))/(1+$M$13^2/$C212)-$M$13*SQRT(($D212/$C212)*(1-$D212/$C212)/$C212+$M$13^2/(4*$C212^2))/(1+$M$13^2/$C212)))</f>
        <v/>
      </c>
      <c r="I212" s="12">
        <f>IF($G212="","",MIN(1,(($D212/$C212)+$M$13^2/(2*$C212))/(1+$M$13^2/$C212)+$M$13*SQRT(($D212/$C212)*(1-$D212/$C212)/$C212+$M$13^2/(4*$C212^2))/(1+$M$13^2/$C212)))</f>
        <v/>
      </c>
      <c r="J212" s="23">
        <f>IF($A212="","",IF(LEFT(TRIM($A212),5)="Total","ignored: a Total row",IF($F212="no match","BLOCK NOW: nothing to do with what you sell",IF($G212="","WATCH: no clicks yet",IF($I212&lt;$M$14,"BLOCK: had a fair chance, confidently below",IF($H212&gt;$M$14,"KEEP: confidently above the benchmark",IF($C212&lt;$M$15,"WATCH: too few clicks to judge","WATCH: undecided")))))))</f>
        <v/>
      </c>
      <c r="K212" s="24">
        <f>IF(OR($A212="",LEFT(TRIM($A212),5)="Total"),0,1)</f>
        <v/>
      </c>
    </row>
    <row r="213">
      <c r="F213" s="23">
        <f>IF(OR($A213="",LEFT(TRIM($A213),5)="Total"),"",IF(OR(IF($M$4="",FALSE,ISNUMBER(SEARCH($M$4,$A213))),IF($M$5="",FALSE,ISNUMBER(SEARCH($M$5,$A213))),IF($M$6="",FALSE,ISNUMBER(SEARCH($M$6,$A213))),IF($M$7="",FALSE,ISNUMBER(SEARCH($M$7,$A213))),IF($M$8="",FALSE,ISNUMBER(SEARCH($M$8,$A213)))),"match","no match"))</f>
        <v/>
      </c>
      <c r="G213" s="12">
        <f>IF(OR(OR($A213="",LEFT(TRIM($A213),5)="Total"),NOT(ISNUMBER($C213)),$C213=0),"",$D213/$C213)</f>
        <v/>
      </c>
      <c r="H213" s="12">
        <f>IF($G213="","",MAX(0,(($D213/$C213)+$M$13^2/(2*$C213))/(1+$M$13^2/$C213)-$M$13*SQRT(($D213/$C213)*(1-$D213/$C213)/$C213+$M$13^2/(4*$C213^2))/(1+$M$13^2/$C213)))</f>
        <v/>
      </c>
      <c r="I213" s="12">
        <f>IF($G213="","",MIN(1,(($D213/$C213)+$M$13^2/(2*$C213))/(1+$M$13^2/$C213)+$M$13*SQRT(($D213/$C213)*(1-$D213/$C213)/$C213+$M$13^2/(4*$C213^2))/(1+$M$13^2/$C213)))</f>
        <v/>
      </c>
      <c r="J213" s="23">
        <f>IF($A213="","",IF(LEFT(TRIM($A213),5)="Total","ignored: a Total row",IF($F213="no match","BLOCK NOW: nothing to do with what you sell",IF($G213="","WATCH: no clicks yet",IF($I213&lt;$M$14,"BLOCK: had a fair chance, confidently below",IF($H213&gt;$M$14,"KEEP: confidently above the benchmark",IF($C213&lt;$M$15,"WATCH: too few clicks to judge","WATCH: undecided")))))))</f>
        <v/>
      </c>
      <c r="K213" s="24">
        <f>IF(OR($A213="",LEFT(TRIM($A213),5)="Total"),0,1)</f>
        <v/>
      </c>
    </row>
    <row r="214">
      <c r="F214" s="23">
        <f>IF(OR($A214="",LEFT(TRIM($A214),5)="Total"),"",IF(OR(IF($M$4="",FALSE,ISNUMBER(SEARCH($M$4,$A214))),IF($M$5="",FALSE,ISNUMBER(SEARCH($M$5,$A214))),IF($M$6="",FALSE,ISNUMBER(SEARCH($M$6,$A214))),IF($M$7="",FALSE,ISNUMBER(SEARCH($M$7,$A214))),IF($M$8="",FALSE,ISNUMBER(SEARCH($M$8,$A214)))),"match","no match"))</f>
        <v/>
      </c>
      <c r="G214" s="12">
        <f>IF(OR(OR($A214="",LEFT(TRIM($A214),5)="Total"),NOT(ISNUMBER($C214)),$C214=0),"",$D214/$C214)</f>
        <v/>
      </c>
      <c r="H214" s="12">
        <f>IF($G214="","",MAX(0,(($D214/$C214)+$M$13^2/(2*$C214))/(1+$M$13^2/$C214)-$M$13*SQRT(($D214/$C214)*(1-$D214/$C214)/$C214+$M$13^2/(4*$C214^2))/(1+$M$13^2/$C214)))</f>
        <v/>
      </c>
      <c r="I214" s="12">
        <f>IF($G214="","",MIN(1,(($D214/$C214)+$M$13^2/(2*$C214))/(1+$M$13^2/$C214)+$M$13*SQRT(($D214/$C214)*(1-$D214/$C214)/$C214+$M$13^2/(4*$C214^2))/(1+$M$13^2/$C214)))</f>
        <v/>
      </c>
      <c r="J214" s="23">
        <f>IF($A214="","",IF(LEFT(TRIM($A214),5)="Total","ignored: a Total row",IF($F214="no match","BLOCK NOW: nothing to do with what you sell",IF($G214="","WATCH: no clicks yet",IF($I214&lt;$M$14,"BLOCK: had a fair chance, confidently below",IF($H214&gt;$M$14,"KEEP: confidently above the benchmark",IF($C214&lt;$M$15,"WATCH: too few clicks to judge","WATCH: undecided")))))))</f>
        <v/>
      </c>
      <c r="K214" s="24">
        <f>IF(OR($A214="",LEFT(TRIM($A214),5)="Total"),0,1)</f>
        <v/>
      </c>
    </row>
    <row r="215">
      <c r="F215" s="23">
        <f>IF(OR($A215="",LEFT(TRIM($A215),5)="Total"),"",IF(OR(IF($M$4="",FALSE,ISNUMBER(SEARCH($M$4,$A215))),IF($M$5="",FALSE,ISNUMBER(SEARCH($M$5,$A215))),IF($M$6="",FALSE,ISNUMBER(SEARCH($M$6,$A215))),IF($M$7="",FALSE,ISNUMBER(SEARCH($M$7,$A215))),IF($M$8="",FALSE,ISNUMBER(SEARCH($M$8,$A215)))),"match","no match"))</f>
        <v/>
      </c>
      <c r="G215" s="12">
        <f>IF(OR(OR($A215="",LEFT(TRIM($A215),5)="Total"),NOT(ISNUMBER($C215)),$C215=0),"",$D215/$C215)</f>
        <v/>
      </c>
      <c r="H215" s="12">
        <f>IF($G215="","",MAX(0,(($D215/$C215)+$M$13^2/(2*$C215))/(1+$M$13^2/$C215)-$M$13*SQRT(($D215/$C215)*(1-$D215/$C215)/$C215+$M$13^2/(4*$C215^2))/(1+$M$13^2/$C215)))</f>
        <v/>
      </c>
      <c r="I215" s="12">
        <f>IF($G215="","",MIN(1,(($D215/$C215)+$M$13^2/(2*$C215))/(1+$M$13^2/$C215)+$M$13*SQRT(($D215/$C215)*(1-$D215/$C215)/$C215+$M$13^2/(4*$C215^2))/(1+$M$13^2/$C215)))</f>
        <v/>
      </c>
      <c r="J215" s="23">
        <f>IF($A215="","",IF(LEFT(TRIM($A215),5)="Total","ignored: a Total row",IF($F215="no match","BLOCK NOW: nothing to do with what you sell",IF($G215="","WATCH: no clicks yet",IF($I215&lt;$M$14,"BLOCK: had a fair chance, confidently below",IF($H215&gt;$M$14,"KEEP: confidently above the benchmark",IF($C215&lt;$M$15,"WATCH: too few clicks to judge","WATCH: undecided")))))))</f>
        <v/>
      </c>
      <c r="K215" s="24">
        <f>IF(OR($A215="",LEFT(TRIM($A215),5)="Total"),0,1)</f>
        <v/>
      </c>
    </row>
    <row r="216">
      <c r="F216" s="23">
        <f>IF(OR($A216="",LEFT(TRIM($A216),5)="Total"),"",IF(OR(IF($M$4="",FALSE,ISNUMBER(SEARCH($M$4,$A216))),IF($M$5="",FALSE,ISNUMBER(SEARCH($M$5,$A216))),IF($M$6="",FALSE,ISNUMBER(SEARCH($M$6,$A216))),IF($M$7="",FALSE,ISNUMBER(SEARCH($M$7,$A216))),IF($M$8="",FALSE,ISNUMBER(SEARCH($M$8,$A216)))),"match","no match"))</f>
        <v/>
      </c>
      <c r="G216" s="12">
        <f>IF(OR(OR($A216="",LEFT(TRIM($A216),5)="Total"),NOT(ISNUMBER($C216)),$C216=0),"",$D216/$C216)</f>
        <v/>
      </c>
      <c r="H216" s="12">
        <f>IF($G216="","",MAX(0,(($D216/$C216)+$M$13^2/(2*$C216))/(1+$M$13^2/$C216)-$M$13*SQRT(($D216/$C216)*(1-$D216/$C216)/$C216+$M$13^2/(4*$C216^2))/(1+$M$13^2/$C216)))</f>
        <v/>
      </c>
      <c r="I216" s="12">
        <f>IF($G216="","",MIN(1,(($D216/$C216)+$M$13^2/(2*$C216))/(1+$M$13^2/$C216)+$M$13*SQRT(($D216/$C216)*(1-$D216/$C216)/$C216+$M$13^2/(4*$C216^2))/(1+$M$13^2/$C216)))</f>
        <v/>
      </c>
      <c r="J216" s="23">
        <f>IF($A216="","",IF(LEFT(TRIM($A216),5)="Total","ignored: a Total row",IF($F216="no match","BLOCK NOW: nothing to do with what you sell",IF($G216="","WATCH: no clicks yet",IF($I216&lt;$M$14,"BLOCK: had a fair chance, confidently below",IF($H216&gt;$M$14,"KEEP: confidently above the benchmark",IF($C216&lt;$M$15,"WATCH: too few clicks to judge","WATCH: undecided")))))))</f>
        <v/>
      </c>
      <c r="K216" s="24">
        <f>IF(OR($A216="",LEFT(TRIM($A216),5)="Total"),0,1)</f>
        <v/>
      </c>
    </row>
    <row r="217">
      <c r="F217" s="23">
        <f>IF(OR($A217="",LEFT(TRIM($A217),5)="Total"),"",IF(OR(IF($M$4="",FALSE,ISNUMBER(SEARCH($M$4,$A217))),IF($M$5="",FALSE,ISNUMBER(SEARCH($M$5,$A217))),IF($M$6="",FALSE,ISNUMBER(SEARCH($M$6,$A217))),IF($M$7="",FALSE,ISNUMBER(SEARCH($M$7,$A217))),IF($M$8="",FALSE,ISNUMBER(SEARCH($M$8,$A217)))),"match","no match"))</f>
        <v/>
      </c>
      <c r="G217" s="12">
        <f>IF(OR(OR($A217="",LEFT(TRIM($A217),5)="Total"),NOT(ISNUMBER($C217)),$C217=0),"",$D217/$C217)</f>
        <v/>
      </c>
      <c r="H217" s="12">
        <f>IF($G217="","",MAX(0,(($D217/$C217)+$M$13^2/(2*$C217))/(1+$M$13^2/$C217)-$M$13*SQRT(($D217/$C217)*(1-$D217/$C217)/$C217+$M$13^2/(4*$C217^2))/(1+$M$13^2/$C217)))</f>
        <v/>
      </c>
      <c r="I217" s="12">
        <f>IF($G217="","",MIN(1,(($D217/$C217)+$M$13^2/(2*$C217))/(1+$M$13^2/$C217)+$M$13*SQRT(($D217/$C217)*(1-$D217/$C217)/$C217+$M$13^2/(4*$C217^2))/(1+$M$13^2/$C217)))</f>
        <v/>
      </c>
      <c r="J217" s="23">
        <f>IF($A217="","",IF(LEFT(TRIM($A217),5)="Total","ignored: a Total row",IF($F217="no match","BLOCK NOW: nothing to do with what you sell",IF($G217="","WATCH: no clicks yet",IF($I217&lt;$M$14,"BLOCK: had a fair chance, confidently below",IF($H217&gt;$M$14,"KEEP: confidently above the benchmark",IF($C217&lt;$M$15,"WATCH: too few clicks to judge","WATCH: undecided")))))))</f>
        <v/>
      </c>
      <c r="K217" s="24">
        <f>IF(OR($A217="",LEFT(TRIM($A217),5)="Total"),0,1)</f>
        <v/>
      </c>
    </row>
    <row r="218">
      <c r="F218" s="23">
        <f>IF(OR($A218="",LEFT(TRIM($A218),5)="Total"),"",IF(OR(IF($M$4="",FALSE,ISNUMBER(SEARCH($M$4,$A218))),IF($M$5="",FALSE,ISNUMBER(SEARCH($M$5,$A218))),IF($M$6="",FALSE,ISNUMBER(SEARCH($M$6,$A218))),IF($M$7="",FALSE,ISNUMBER(SEARCH($M$7,$A218))),IF($M$8="",FALSE,ISNUMBER(SEARCH($M$8,$A218)))),"match","no match"))</f>
        <v/>
      </c>
      <c r="G218" s="12">
        <f>IF(OR(OR($A218="",LEFT(TRIM($A218),5)="Total"),NOT(ISNUMBER($C218)),$C218=0),"",$D218/$C218)</f>
        <v/>
      </c>
      <c r="H218" s="12">
        <f>IF($G218="","",MAX(0,(($D218/$C218)+$M$13^2/(2*$C218))/(1+$M$13^2/$C218)-$M$13*SQRT(($D218/$C218)*(1-$D218/$C218)/$C218+$M$13^2/(4*$C218^2))/(1+$M$13^2/$C218)))</f>
        <v/>
      </c>
      <c r="I218" s="12">
        <f>IF($G218="","",MIN(1,(($D218/$C218)+$M$13^2/(2*$C218))/(1+$M$13^2/$C218)+$M$13*SQRT(($D218/$C218)*(1-$D218/$C218)/$C218+$M$13^2/(4*$C218^2))/(1+$M$13^2/$C218)))</f>
        <v/>
      </c>
      <c r="J218" s="23">
        <f>IF($A218="","",IF(LEFT(TRIM($A218),5)="Total","ignored: a Total row",IF($F218="no match","BLOCK NOW: nothing to do with what you sell",IF($G218="","WATCH: no clicks yet",IF($I218&lt;$M$14,"BLOCK: had a fair chance, confidently below",IF($H218&gt;$M$14,"KEEP: confidently above the benchmark",IF($C218&lt;$M$15,"WATCH: too few clicks to judge","WATCH: undecided")))))))</f>
        <v/>
      </c>
      <c r="K218" s="24">
        <f>IF(OR($A218="",LEFT(TRIM($A218),5)="Total"),0,1)</f>
        <v/>
      </c>
    </row>
    <row r="219">
      <c r="F219" s="23">
        <f>IF(OR($A219="",LEFT(TRIM($A219),5)="Total"),"",IF(OR(IF($M$4="",FALSE,ISNUMBER(SEARCH($M$4,$A219))),IF($M$5="",FALSE,ISNUMBER(SEARCH($M$5,$A219))),IF($M$6="",FALSE,ISNUMBER(SEARCH($M$6,$A219))),IF($M$7="",FALSE,ISNUMBER(SEARCH($M$7,$A219))),IF($M$8="",FALSE,ISNUMBER(SEARCH($M$8,$A219)))),"match","no match"))</f>
        <v/>
      </c>
      <c r="G219" s="12">
        <f>IF(OR(OR($A219="",LEFT(TRIM($A219),5)="Total"),NOT(ISNUMBER($C219)),$C219=0),"",$D219/$C219)</f>
        <v/>
      </c>
      <c r="H219" s="12">
        <f>IF($G219="","",MAX(0,(($D219/$C219)+$M$13^2/(2*$C219))/(1+$M$13^2/$C219)-$M$13*SQRT(($D219/$C219)*(1-$D219/$C219)/$C219+$M$13^2/(4*$C219^2))/(1+$M$13^2/$C219)))</f>
        <v/>
      </c>
      <c r="I219" s="12">
        <f>IF($G219="","",MIN(1,(($D219/$C219)+$M$13^2/(2*$C219))/(1+$M$13^2/$C219)+$M$13*SQRT(($D219/$C219)*(1-$D219/$C219)/$C219+$M$13^2/(4*$C219^2))/(1+$M$13^2/$C219)))</f>
        <v/>
      </c>
      <c r="J219" s="23">
        <f>IF($A219="","",IF(LEFT(TRIM($A219),5)="Total","ignored: a Total row",IF($F219="no match","BLOCK NOW: nothing to do with what you sell",IF($G219="","WATCH: no clicks yet",IF($I219&lt;$M$14,"BLOCK: had a fair chance, confidently below",IF($H219&gt;$M$14,"KEEP: confidently above the benchmark",IF($C219&lt;$M$15,"WATCH: too few clicks to judge","WATCH: undecided")))))))</f>
        <v/>
      </c>
      <c r="K219" s="24">
        <f>IF(OR($A219="",LEFT(TRIM($A219),5)="Total"),0,1)</f>
        <v/>
      </c>
    </row>
    <row r="220">
      <c r="F220" s="23">
        <f>IF(OR($A220="",LEFT(TRIM($A220),5)="Total"),"",IF(OR(IF($M$4="",FALSE,ISNUMBER(SEARCH($M$4,$A220))),IF($M$5="",FALSE,ISNUMBER(SEARCH($M$5,$A220))),IF($M$6="",FALSE,ISNUMBER(SEARCH($M$6,$A220))),IF($M$7="",FALSE,ISNUMBER(SEARCH($M$7,$A220))),IF($M$8="",FALSE,ISNUMBER(SEARCH($M$8,$A220)))),"match","no match"))</f>
        <v/>
      </c>
      <c r="G220" s="12">
        <f>IF(OR(OR($A220="",LEFT(TRIM($A220),5)="Total"),NOT(ISNUMBER($C220)),$C220=0),"",$D220/$C220)</f>
        <v/>
      </c>
      <c r="H220" s="12">
        <f>IF($G220="","",MAX(0,(($D220/$C220)+$M$13^2/(2*$C220))/(1+$M$13^2/$C220)-$M$13*SQRT(($D220/$C220)*(1-$D220/$C220)/$C220+$M$13^2/(4*$C220^2))/(1+$M$13^2/$C220)))</f>
        <v/>
      </c>
      <c r="I220" s="12">
        <f>IF($G220="","",MIN(1,(($D220/$C220)+$M$13^2/(2*$C220))/(1+$M$13^2/$C220)+$M$13*SQRT(($D220/$C220)*(1-$D220/$C220)/$C220+$M$13^2/(4*$C220^2))/(1+$M$13^2/$C220)))</f>
        <v/>
      </c>
      <c r="J220" s="23">
        <f>IF($A220="","",IF(LEFT(TRIM($A220),5)="Total","ignored: a Total row",IF($F220="no match","BLOCK NOW: nothing to do with what you sell",IF($G220="","WATCH: no clicks yet",IF($I220&lt;$M$14,"BLOCK: had a fair chance, confidently below",IF($H220&gt;$M$14,"KEEP: confidently above the benchmark",IF($C220&lt;$M$15,"WATCH: too few clicks to judge","WATCH: undecided")))))))</f>
        <v/>
      </c>
      <c r="K220" s="24">
        <f>IF(OR($A220="",LEFT(TRIM($A220),5)="Total"),0,1)</f>
        <v/>
      </c>
    </row>
    <row r="221">
      <c r="F221" s="23">
        <f>IF(OR($A221="",LEFT(TRIM($A221),5)="Total"),"",IF(OR(IF($M$4="",FALSE,ISNUMBER(SEARCH($M$4,$A221))),IF($M$5="",FALSE,ISNUMBER(SEARCH($M$5,$A221))),IF($M$6="",FALSE,ISNUMBER(SEARCH($M$6,$A221))),IF($M$7="",FALSE,ISNUMBER(SEARCH($M$7,$A221))),IF($M$8="",FALSE,ISNUMBER(SEARCH($M$8,$A221)))),"match","no match"))</f>
        <v/>
      </c>
      <c r="G221" s="12">
        <f>IF(OR(OR($A221="",LEFT(TRIM($A221),5)="Total"),NOT(ISNUMBER($C221)),$C221=0),"",$D221/$C221)</f>
        <v/>
      </c>
      <c r="H221" s="12">
        <f>IF($G221="","",MAX(0,(($D221/$C221)+$M$13^2/(2*$C221))/(1+$M$13^2/$C221)-$M$13*SQRT(($D221/$C221)*(1-$D221/$C221)/$C221+$M$13^2/(4*$C221^2))/(1+$M$13^2/$C221)))</f>
        <v/>
      </c>
      <c r="I221" s="12">
        <f>IF($G221="","",MIN(1,(($D221/$C221)+$M$13^2/(2*$C221))/(1+$M$13^2/$C221)+$M$13*SQRT(($D221/$C221)*(1-$D221/$C221)/$C221+$M$13^2/(4*$C221^2))/(1+$M$13^2/$C221)))</f>
        <v/>
      </c>
      <c r="J221" s="23">
        <f>IF($A221="","",IF(LEFT(TRIM($A221),5)="Total","ignored: a Total row",IF($F221="no match","BLOCK NOW: nothing to do with what you sell",IF($G221="","WATCH: no clicks yet",IF($I221&lt;$M$14,"BLOCK: had a fair chance, confidently below",IF($H221&gt;$M$14,"KEEP: confidently above the benchmark",IF($C221&lt;$M$15,"WATCH: too few clicks to judge","WATCH: undecided")))))))</f>
        <v/>
      </c>
      <c r="K221" s="24">
        <f>IF(OR($A221="",LEFT(TRIM($A221),5)="Total"),0,1)</f>
        <v/>
      </c>
    </row>
    <row r="222">
      <c r="F222" s="23">
        <f>IF(OR($A222="",LEFT(TRIM($A222),5)="Total"),"",IF(OR(IF($M$4="",FALSE,ISNUMBER(SEARCH($M$4,$A222))),IF($M$5="",FALSE,ISNUMBER(SEARCH($M$5,$A222))),IF($M$6="",FALSE,ISNUMBER(SEARCH($M$6,$A222))),IF($M$7="",FALSE,ISNUMBER(SEARCH($M$7,$A222))),IF($M$8="",FALSE,ISNUMBER(SEARCH($M$8,$A222)))),"match","no match"))</f>
        <v/>
      </c>
      <c r="G222" s="12">
        <f>IF(OR(OR($A222="",LEFT(TRIM($A222),5)="Total"),NOT(ISNUMBER($C222)),$C222=0),"",$D222/$C222)</f>
        <v/>
      </c>
      <c r="H222" s="12">
        <f>IF($G222="","",MAX(0,(($D222/$C222)+$M$13^2/(2*$C222))/(1+$M$13^2/$C222)-$M$13*SQRT(($D222/$C222)*(1-$D222/$C222)/$C222+$M$13^2/(4*$C222^2))/(1+$M$13^2/$C222)))</f>
        <v/>
      </c>
      <c r="I222" s="12">
        <f>IF($G222="","",MIN(1,(($D222/$C222)+$M$13^2/(2*$C222))/(1+$M$13^2/$C222)+$M$13*SQRT(($D222/$C222)*(1-$D222/$C222)/$C222+$M$13^2/(4*$C222^2))/(1+$M$13^2/$C222)))</f>
        <v/>
      </c>
      <c r="J222" s="23">
        <f>IF($A222="","",IF(LEFT(TRIM($A222),5)="Total","ignored: a Total row",IF($F222="no match","BLOCK NOW: nothing to do with what you sell",IF($G222="","WATCH: no clicks yet",IF($I222&lt;$M$14,"BLOCK: had a fair chance, confidently below",IF($H222&gt;$M$14,"KEEP: confidently above the benchmark",IF($C222&lt;$M$15,"WATCH: too few clicks to judge","WATCH: undecided")))))))</f>
        <v/>
      </c>
      <c r="K222" s="24">
        <f>IF(OR($A222="",LEFT(TRIM($A222),5)="Total"),0,1)</f>
        <v/>
      </c>
    </row>
    <row r="223">
      <c r="F223" s="23">
        <f>IF(OR($A223="",LEFT(TRIM($A223),5)="Total"),"",IF(OR(IF($M$4="",FALSE,ISNUMBER(SEARCH($M$4,$A223))),IF($M$5="",FALSE,ISNUMBER(SEARCH($M$5,$A223))),IF($M$6="",FALSE,ISNUMBER(SEARCH($M$6,$A223))),IF($M$7="",FALSE,ISNUMBER(SEARCH($M$7,$A223))),IF($M$8="",FALSE,ISNUMBER(SEARCH($M$8,$A223)))),"match","no match"))</f>
        <v/>
      </c>
      <c r="G223" s="12">
        <f>IF(OR(OR($A223="",LEFT(TRIM($A223),5)="Total"),NOT(ISNUMBER($C223)),$C223=0),"",$D223/$C223)</f>
        <v/>
      </c>
      <c r="H223" s="12">
        <f>IF($G223="","",MAX(0,(($D223/$C223)+$M$13^2/(2*$C223))/(1+$M$13^2/$C223)-$M$13*SQRT(($D223/$C223)*(1-$D223/$C223)/$C223+$M$13^2/(4*$C223^2))/(1+$M$13^2/$C223)))</f>
        <v/>
      </c>
      <c r="I223" s="12">
        <f>IF($G223="","",MIN(1,(($D223/$C223)+$M$13^2/(2*$C223))/(1+$M$13^2/$C223)+$M$13*SQRT(($D223/$C223)*(1-$D223/$C223)/$C223+$M$13^2/(4*$C223^2))/(1+$M$13^2/$C223)))</f>
        <v/>
      </c>
      <c r="J223" s="23">
        <f>IF($A223="","",IF(LEFT(TRIM($A223),5)="Total","ignored: a Total row",IF($F223="no match","BLOCK NOW: nothing to do with what you sell",IF($G223="","WATCH: no clicks yet",IF($I223&lt;$M$14,"BLOCK: had a fair chance, confidently below",IF($H223&gt;$M$14,"KEEP: confidently above the benchmark",IF($C223&lt;$M$15,"WATCH: too few clicks to judge","WATCH: undecided")))))))</f>
        <v/>
      </c>
      <c r="K223" s="24">
        <f>IF(OR($A223="",LEFT(TRIM($A223),5)="Total"),0,1)</f>
        <v/>
      </c>
    </row>
    <row r="224">
      <c r="F224" s="23">
        <f>IF(OR($A224="",LEFT(TRIM($A224),5)="Total"),"",IF(OR(IF($M$4="",FALSE,ISNUMBER(SEARCH($M$4,$A224))),IF($M$5="",FALSE,ISNUMBER(SEARCH($M$5,$A224))),IF($M$6="",FALSE,ISNUMBER(SEARCH($M$6,$A224))),IF($M$7="",FALSE,ISNUMBER(SEARCH($M$7,$A224))),IF($M$8="",FALSE,ISNUMBER(SEARCH($M$8,$A224)))),"match","no match"))</f>
        <v/>
      </c>
      <c r="G224" s="12">
        <f>IF(OR(OR($A224="",LEFT(TRIM($A224),5)="Total"),NOT(ISNUMBER($C224)),$C224=0),"",$D224/$C224)</f>
        <v/>
      </c>
      <c r="H224" s="12">
        <f>IF($G224="","",MAX(0,(($D224/$C224)+$M$13^2/(2*$C224))/(1+$M$13^2/$C224)-$M$13*SQRT(($D224/$C224)*(1-$D224/$C224)/$C224+$M$13^2/(4*$C224^2))/(1+$M$13^2/$C224)))</f>
        <v/>
      </c>
      <c r="I224" s="12">
        <f>IF($G224="","",MIN(1,(($D224/$C224)+$M$13^2/(2*$C224))/(1+$M$13^2/$C224)+$M$13*SQRT(($D224/$C224)*(1-$D224/$C224)/$C224+$M$13^2/(4*$C224^2))/(1+$M$13^2/$C224)))</f>
        <v/>
      </c>
      <c r="J224" s="23">
        <f>IF($A224="","",IF(LEFT(TRIM($A224),5)="Total","ignored: a Total row",IF($F224="no match","BLOCK NOW: nothing to do with what you sell",IF($G224="","WATCH: no clicks yet",IF($I224&lt;$M$14,"BLOCK: had a fair chance, confidently below",IF($H224&gt;$M$14,"KEEP: confidently above the benchmark",IF($C224&lt;$M$15,"WATCH: too few clicks to judge","WATCH: undecided")))))))</f>
        <v/>
      </c>
      <c r="K224" s="24">
        <f>IF(OR($A224="",LEFT(TRIM($A224),5)="Total"),0,1)</f>
        <v/>
      </c>
    </row>
    <row r="225">
      <c r="F225" s="23">
        <f>IF(OR($A225="",LEFT(TRIM($A225),5)="Total"),"",IF(OR(IF($M$4="",FALSE,ISNUMBER(SEARCH($M$4,$A225))),IF($M$5="",FALSE,ISNUMBER(SEARCH($M$5,$A225))),IF($M$6="",FALSE,ISNUMBER(SEARCH($M$6,$A225))),IF($M$7="",FALSE,ISNUMBER(SEARCH($M$7,$A225))),IF($M$8="",FALSE,ISNUMBER(SEARCH($M$8,$A225)))),"match","no match"))</f>
        <v/>
      </c>
      <c r="G225" s="12">
        <f>IF(OR(OR($A225="",LEFT(TRIM($A225),5)="Total"),NOT(ISNUMBER($C225)),$C225=0),"",$D225/$C225)</f>
        <v/>
      </c>
      <c r="H225" s="12">
        <f>IF($G225="","",MAX(0,(($D225/$C225)+$M$13^2/(2*$C225))/(1+$M$13^2/$C225)-$M$13*SQRT(($D225/$C225)*(1-$D225/$C225)/$C225+$M$13^2/(4*$C225^2))/(1+$M$13^2/$C225)))</f>
        <v/>
      </c>
      <c r="I225" s="12">
        <f>IF($G225="","",MIN(1,(($D225/$C225)+$M$13^2/(2*$C225))/(1+$M$13^2/$C225)+$M$13*SQRT(($D225/$C225)*(1-$D225/$C225)/$C225+$M$13^2/(4*$C225^2))/(1+$M$13^2/$C225)))</f>
        <v/>
      </c>
      <c r="J225" s="23">
        <f>IF($A225="","",IF(LEFT(TRIM($A225),5)="Total","ignored: a Total row",IF($F225="no match","BLOCK NOW: nothing to do with what you sell",IF($G225="","WATCH: no clicks yet",IF($I225&lt;$M$14,"BLOCK: had a fair chance, confidently below",IF($H225&gt;$M$14,"KEEP: confidently above the benchmark",IF($C225&lt;$M$15,"WATCH: too few clicks to judge","WATCH: undecided")))))))</f>
        <v/>
      </c>
      <c r="K225" s="24">
        <f>IF(OR($A225="",LEFT(TRIM($A225),5)="Total"),0,1)</f>
        <v/>
      </c>
    </row>
    <row r="226">
      <c r="F226" s="23">
        <f>IF(OR($A226="",LEFT(TRIM($A226),5)="Total"),"",IF(OR(IF($M$4="",FALSE,ISNUMBER(SEARCH($M$4,$A226))),IF($M$5="",FALSE,ISNUMBER(SEARCH($M$5,$A226))),IF($M$6="",FALSE,ISNUMBER(SEARCH($M$6,$A226))),IF($M$7="",FALSE,ISNUMBER(SEARCH($M$7,$A226))),IF($M$8="",FALSE,ISNUMBER(SEARCH($M$8,$A226)))),"match","no match"))</f>
        <v/>
      </c>
      <c r="G226" s="12">
        <f>IF(OR(OR($A226="",LEFT(TRIM($A226),5)="Total"),NOT(ISNUMBER($C226)),$C226=0),"",$D226/$C226)</f>
        <v/>
      </c>
      <c r="H226" s="12">
        <f>IF($G226="","",MAX(0,(($D226/$C226)+$M$13^2/(2*$C226))/(1+$M$13^2/$C226)-$M$13*SQRT(($D226/$C226)*(1-$D226/$C226)/$C226+$M$13^2/(4*$C226^2))/(1+$M$13^2/$C226)))</f>
        <v/>
      </c>
      <c r="I226" s="12">
        <f>IF($G226="","",MIN(1,(($D226/$C226)+$M$13^2/(2*$C226))/(1+$M$13^2/$C226)+$M$13*SQRT(($D226/$C226)*(1-$D226/$C226)/$C226+$M$13^2/(4*$C226^2))/(1+$M$13^2/$C226)))</f>
        <v/>
      </c>
      <c r="J226" s="23">
        <f>IF($A226="","",IF(LEFT(TRIM($A226),5)="Total","ignored: a Total row",IF($F226="no match","BLOCK NOW: nothing to do with what you sell",IF($G226="","WATCH: no clicks yet",IF($I226&lt;$M$14,"BLOCK: had a fair chance, confidently below",IF($H226&gt;$M$14,"KEEP: confidently above the benchmark",IF($C226&lt;$M$15,"WATCH: too few clicks to judge","WATCH: undecided")))))))</f>
        <v/>
      </c>
      <c r="K226" s="24">
        <f>IF(OR($A226="",LEFT(TRIM($A226),5)="Total"),0,1)</f>
        <v/>
      </c>
    </row>
    <row r="227">
      <c r="F227" s="23">
        <f>IF(OR($A227="",LEFT(TRIM($A227),5)="Total"),"",IF(OR(IF($M$4="",FALSE,ISNUMBER(SEARCH($M$4,$A227))),IF($M$5="",FALSE,ISNUMBER(SEARCH($M$5,$A227))),IF($M$6="",FALSE,ISNUMBER(SEARCH($M$6,$A227))),IF($M$7="",FALSE,ISNUMBER(SEARCH($M$7,$A227))),IF($M$8="",FALSE,ISNUMBER(SEARCH($M$8,$A227)))),"match","no match"))</f>
        <v/>
      </c>
      <c r="G227" s="12">
        <f>IF(OR(OR($A227="",LEFT(TRIM($A227),5)="Total"),NOT(ISNUMBER($C227)),$C227=0),"",$D227/$C227)</f>
        <v/>
      </c>
      <c r="H227" s="12">
        <f>IF($G227="","",MAX(0,(($D227/$C227)+$M$13^2/(2*$C227))/(1+$M$13^2/$C227)-$M$13*SQRT(($D227/$C227)*(1-$D227/$C227)/$C227+$M$13^2/(4*$C227^2))/(1+$M$13^2/$C227)))</f>
        <v/>
      </c>
      <c r="I227" s="12">
        <f>IF($G227="","",MIN(1,(($D227/$C227)+$M$13^2/(2*$C227))/(1+$M$13^2/$C227)+$M$13*SQRT(($D227/$C227)*(1-$D227/$C227)/$C227+$M$13^2/(4*$C227^2))/(1+$M$13^2/$C227)))</f>
        <v/>
      </c>
      <c r="J227" s="23">
        <f>IF($A227="","",IF(LEFT(TRIM($A227),5)="Total","ignored: a Total row",IF($F227="no match","BLOCK NOW: nothing to do with what you sell",IF($G227="","WATCH: no clicks yet",IF($I227&lt;$M$14,"BLOCK: had a fair chance, confidently below",IF($H227&gt;$M$14,"KEEP: confidently above the benchmark",IF($C227&lt;$M$15,"WATCH: too few clicks to judge","WATCH: undecided")))))))</f>
        <v/>
      </c>
      <c r="K227" s="24">
        <f>IF(OR($A227="",LEFT(TRIM($A227),5)="Total"),0,1)</f>
        <v/>
      </c>
    </row>
    <row r="228">
      <c r="F228" s="23">
        <f>IF(OR($A228="",LEFT(TRIM($A228),5)="Total"),"",IF(OR(IF($M$4="",FALSE,ISNUMBER(SEARCH($M$4,$A228))),IF($M$5="",FALSE,ISNUMBER(SEARCH($M$5,$A228))),IF($M$6="",FALSE,ISNUMBER(SEARCH($M$6,$A228))),IF($M$7="",FALSE,ISNUMBER(SEARCH($M$7,$A228))),IF($M$8="",FALSE,ISNUMBER(SEARCH($M$8,$A228)))),"match","no match"))</f>
        <v/>
      </c>
      <c r="G228" s="12">
        <f>IF(OR(OR($A228="",LEFT(TRIM($A228),5)="Total"),NOT(ISNUMBER($C228)),$C228=0),"",$D228/$C228)</f>
        <v/>
      </c>
      <c r="H228" s="12">
        <f>IF($G228="","",MAX(0,(($D228/$C228)+$M$13^2/(2*$C228))/(1+$M$13^2/$C228)-$M$13*SQRT(($D228/$C228)*(1-$D228/$C228)/$C228+$M$13^2/(4*$C228^2))/(1+$M$13^2/$C228)))</f>
        <v/>
      </c>
      <c r="I228" s="12">
        <f>IF($G228="","",MIN(1,(($D228/$C228)+$M$13^2/(2*$C228))/(1+$M$13^2/$C228)+$M$13*SQRT(($D228/$C228)*(1-$D228/$C228)/$C228+$M$13^2/(4*$C228^2))/(1+$M$13^2/$C228)))</f>
        <v/>
      </c>
      <c r="J228" s="23">
        <f>IF($A228="","",IF(LEFT(TRIM($A228),5)="Total","ignored: a Total row",IF($F228="no match","BLOCK NOW: nothing to do with what you sell",IF($G228="","WATCH: no clicks yet",IF($I228&lt;$M$14,"BLOCK: had a fair chance, confidently below",IF($H228&gt;$M$14,"KEEP: confidently above the benchmark",IF($C228&lt;$M$15,"WATCH: too few clicks to judge","WATCH: undecided")))))))</f>
        <v/>
      </c>
      <c r="K228" s="24">
        <f>IF(OR($A228="",LEFT(TRIM($A228),5)="Total"),0,1)</f>
        <v/>
      </c>
    </row>
    <row r="229">
      <c r="F229" s="23">
        <f>IF(OR($A229="",LEFT(TRIM($A229),5)="Total"),"",IF(OR(IF($M$4="",FALSE,ISNUMBER(SEARCH($M$4,$A229))),IF($M$5="",FALSE,ISNUMBER(SEARCH($M$5,$A229))),IF($M$6="",FALSE,ISNUMBER(SEARCH($M$6,$A229))),IF($M$7="",FALSE,ISNUMBER(SEARCH($M$7,$A229))),IF($M$8="",FALSE,ISNUMBER(SEARCH($M$8,$A229)))),"match","no match"))</f>
        <v/>
      </c>
      <c r="G229" s="12">
        <f>IF(OR(OR($A229="",LEFT(TRIM($A229),5)="Total"),NOT(ISNUMBER($C229)),$C229=0),"",$D229/$C229)</f>
        <v/>
      </c>
      <c r="H229" s="12">
        <f>IF($G229="","",MAX(0,(($D229/$C229)+$M$13^2/(2*$C229))/(1+$M$13^2/$C229)-$M$13*SQRT(($D229/$C229)*(1-$D229/$C229)/$C229+$M$13^2/(4*$C229^2))/(1+$M$13^2/$C229)))</f>
        <v/>
      </c>
      <c r="I229" s="12">
        <f>IF($G229="","",MIN(1,(($D229/$C229)+$M$13^2/(2*$C229))/(1+$M$13^2/$C229)+$M$13*SQRT(($D229/$C229)*(1-$D229/$C229)/$C229+$M$13^2/(4*$C229^2))/(1+$M$13^2/$C229)))</f>
        <v/>
      </c>
      <c r="J229" s="23">
        <f>IF($A229="","",IF(LEFT(TRIM($A229),5)="Total","ignored: a Total row",IF($F229="no match","BLOCK NOW: nothing to do with what you sell",IF($G229="","WATCH: no clicks yet",IF($I229&lt;$M$14,"BLOCK: had a fair chance, confidently below",IF($H229&gt;$M$14,"KEEP: confidently above the benchmark",IF($C229&lt;$M$15,"WATCH: too few clicks to judge","WATCH: undecided")))))))</f>
        <v/>
      </c>
      <c r="K229" s="24">
        <f>IF(OR($A229="",LEFT(TRIM($A229),5)="Total"),0,1)</f>
        <v/>
      </c>
    </row>
    <row r="230">
      <c r="F230" s="23">
        <f>IF(OR($A230="",LEFT(TRIM($A230),5)="Total"),"",IF(OR(IF($M$4="",FALSE,ISNUMBER(SEARCH($M$4,$A230))),IF($M$5="",FALSE,ISNUMBER(SEARCH($M$5,$A230))),IF($M$6="",FALSE,ISNUMBER(SEARCH($M$6,$A230))),IF($M$7="",FALSE,ISNUMBER(SEARCH($M$7,$A230))),IF($M$8="",FALSE,ISNUMBER(SEARCH($M$8,$A230)))),"match","no match"))</f>
        <v/>
      </c>
      <c r="G230" s="12">
        <f>IF(OR(OR($A230="",LEFT(TRIM($A230),5)="Total"),NOT(ISNUMBER($C230)),$C230=0),"",$D230/$C230)</f>
        <v/>
      </c>
      <c r="H230" s="12">
        <f>IF($G230="","",MAX(0,(($D230/$C230)+$M$13^2/(2*$C230))/(1+$M$13^2/$C230)-$M$13*SQRT(($D230/$C230)*(1-$D230/$C230)/$C230+$M$13^2/(4*$C230^2))/(1+$M$13^2/$C230)))</f>
        <v/>
      </c>
      <c r="I230" s="12">
        <f>IF($G230="","",MIN(1,(($D230/$C230)+$M$13^2/(2*$C230))/(1+$M$13^2/$C230)+$M$13*SQRT(($D230/$C230)*(1-$D230/$C230)/$C230+$M$13^2/(4*$C230^2))/(1+$M$13^2/$C230)))</f>
        <v/>
      </c>
      <c r="J230" s="23">
        <f>IF($A230="","",IF(LEFT(TRIM($A230),5)="Total","ignored: a Total row",IF($F230="no match","BLOCK NOW: nothing to do with what you sell",IF($G230="","WATCH: no clicks yet",IF($I230&lt;$M$14,"BLOCK: had a fair chance, confidently below",IF($H230&gt;$M$14,"KEEP: confidently above the benchmark",IF($C230&lt;$M$15,"WATCH: too few clicks to judge","WATCH: undecided")))))))</f>
        <v/>
      </c>
      <c r="K230" s="24">
        <f>IF(OR($A230="",LEFT(TRIM($A230),5)="Total"),0,1)</f>
        <v/>
      </c>
    </row>
    <row r="231">
      <c r="F231" s="23">
        <f>IF(OR($A231="",LEFT(TRIM($A231),5)="Total"),"",IF(OR(IF($M$4="",FALSE,ISNUMBER(SEARCH($M$4,$A231))),IF($M$5="",FALSE,ISNUMBER(SEARCH($M$5,$A231))),IF($M$6="",FALSE,ISNUMBER(SEARCH($M$6,$A231))),IF($M$7="",FALSE,ISNUMBER(SEARCH($M$7,$A231))),IF($M$8="",FALSE,ISNUMBER(SEARCH($M$8,$A231)))),"match","no match"))</f>
        <v/>
      </c>
      <c r="G231" s="12">
        <f>IF(OR(OR($A231="",LEFT(TRIM($A231),5)="Total"),NOT(ISNUMBER($C231)),$C231=0),"",$D231/$C231)</f>
        <v/>
      </c>
      <c r="H231" s="12">
        <f>IF($G231="","",MAX(0,(($D231/$C231)+$M$13^2/(2*$C231))/(1+$M$13^2/$C231)-$M$13*SQRT(($D231/$C231)*(1-$D231/$C231)/$C231+$M$13^2/(4*$C231^2))/(1+$M$13^2/$C231)))</f>
        <v/>
      </c>
      <c r="I231" s="12">
        <f>IF($G231="","",MIN(1,(($D231/$C231)+$M$13^2/(2*$C231))/(1+$M$13^2/$C231)+$M$13*SQRT(($D231/$C231)*(1-$D231/$C231)/$C231+$M$13^2/(4*$C231^2))/(1+$M$13^2/$C231)))</f>
        <v/>
      </c>
      <c r="J231" s="23">
        <f>IF($A231="","",IF(LEFT(TRIM($A231),5)="Total","ignored: a Total row",IF($F231="no match","BLOCK NOW: nothing to do with what you sell",IF($G231="","WATCH: no clicks yet",IF($I231&lt;$M$14,"BLOCK: had a fair chance, confidently below",IF($H231&gt;$M$14,"KEEP: confidently above the benchmark",IF($C231&lt;$M$15,"WATCH: too few clicks to judge","WATCH: undecided")))))))</f>
        <v/>
      </c>
      <c r="K231" s="24">
        <f>IF(OR($A231="",LEFT(TRIM($A231),5)="Total"),0,1)</f>
        <v/>
      </c>
    </row>
    <row r="232">
      <c r="F232" s="23">
        <f>IF(OR($A232="",LEFT(TRIM($A232),5)="Total"),"",IF(OR(IF($M$4="",FALSE,ISNUMBER(SEARCH($M$4,$A232))),IF($M$5="",FALSE,ISNUMBER(SEARCH($M$5,$A232))),IF($M$6="",FALSE,ISNUMBER(SEARCH($M$6,$A232))),IF($M$7="",FALSE,ISNUMBER(SEARCH($M$7,$A232))),IF($M$8="",FALSE,ISNUMBER(SEARCH($M$8,$A232)))),"match","no match"))</f>
        <v/>
      </c>
      <c r="G232" s="12">
        <f>IF(OR(OR($A232="",LEFT(TRIM($A232),5)="Total"),NOT(ISNUMBER($C232)),$C232=0),"",$D232/$C232)</f>
        <v/>
      </c>
      <c r="H232" s="12">
        <f>IF($G232="","",MAX(0,(($D232/$C232)+$M$13^2/(2*$C232))/(1+$M$13^2/$C232)-$M$13*SQRT(($D232/$C232)*(1-$D232/$C232)/$C232+$M$13^2/(4*$C232^2))/(1+$M$13^2/$C232)))</f>
        <v/>
      </c>
      <c r="I232" s="12">
        <f>IF($G232="","",MIN(1,(($D232/$C232)+$M$13^2/(2*$C232))/(1+$M$13^2/$C232)+$M$13*SQRT(($D232/$C232)*(1-$D232/$C232)/$C232+$M$13^2/(4*$C232^2))/(1+$M$13^2/$C232)))</f>
        <v/>
      </c>
      <c r="J232" s="23">
        <f>IF($A232="","",IF(LEFT(TRIM($A232),5)="Total","ignored: a Total row",IF($F232="no match","BLOCK NOW: nothing to do with what you sell",IF($G232="","WATCH: no clicks yet",IF($I232&lt;$M$14,"BLOCK: had a fair chance, confidently below",IF($H232&gt;$M$14,"KEEP: confidently above the benchmark",IF($C232&lt;$M$15,"WATCH: too few clicks to judge","WATCH: undecided")))))))</f>
        <v/>
      </c>
      <c r="K232" s="24">
        <f>IF(OR($A232="",LEFT(TRIM($A232),5)="Total"),0,1)</f>
        <v/>
      </c>
    </row>
    <row r="233">
      <c r="F233" s="23">
        <f>IF(OR($A233="",LEFT(TRIM($A233),5)="Total"),"",IF(OR(IF($M$4="",FALSE,ISNUMBER(SEARCH($M$4,$A233))),IF($M$5="",FALSE,ISNUMBER(SEARCH($M$5,$A233))),IF($M$6="",FALSE,ISNUMBER(SEARCH($M$6,$A233))),IF($M$7="",FALSE,ISNUMBER(SEARCH($M$7,$A233))),IF($M$8="",FALSE,ISNUMBER(SEARCH($M$8,$A233)))),"match","no match"))</f>
        <v/>
      </c>
      <c r="G233" s="12">
        <f>IF(OR(OR($A233="",LEFT(TRIM($A233),5)="Total"),NOT(ISNUMBER($C233)),$C233=0),"",$D233/$C233)</f>
        <v/>
      </c>
      <c r="H233" s="12">
        <f>IF($G233="","",MAX(0,(($D233/$C233)+$M$13^2/(2*$C233))/(1+$M$13^2/$C233)-$M$13*SQRT(($D233/$C233)*(1-$D233/$C233)/$C233+$M$13^2/(4*$C233^2))/(1+$M$13^2/$C233)))</f>
        <v/>
      </c>
      <c r="I233" s="12">
        <f>IF($G233="","",MIN(1,(($D233/$C233)+$M$13^2/(2*$C233))/(1+$M$13^2/$C233)+$M$13*SQRT(($D233/$C233)*(1-$D233/$C233)/$C233+$M$13^2/(4*$C233^2))/(1+$M$13^2/$C233)))</f>
        <v/>
      </c>
      <c r="J233" s="23">
        <f>IF($A233="","",IF(LEFT(TRIM($A233),5)="Total","ignored: a Total row",IF($F233="no match","BLOCK NOW: nothing to do with what you sell",IF($G233="","WATCH: no clicks yet",IF($I233&lt;$M$14,"BLOCK: had a fair chance, confidently below",IF($H233&gt;$M$14,"KEEP: confidently above the benchmark",IF($C233&lt;$M$15,"WATCH: too few clicks to judge","WATCH: undecided")))))))</f>
        <v/>
      </c>
      <c r="K233" s="24">
        <f>IF(OR($A233="",LEFT(TRIM($A233),5)="Total"),0,1)</f>
        <v/>
      </c>
    </row>
    <row r="234">
      <c r="F234" s="23">
        <f>IF(OR($A234="",LEFT(TRIM($A234),5)="Total"),"",IF(OR(IF($M$4="",FALSE,ISNUMBER(SEARCH($M$4,$A234))),IF($M$5="",FALSE,ISNUMBER(SEARCH($M$5,$A234))),IF($M$6="",FALSE,ISNUMBER(SEARCH($M$6,$A234))),IF($M$7="",FALSE,ISNUMBER(SEARCH($M$7,$A234))),IF($M$8="",FALSE,ISNUMBER(SEARCH($M$8,$A234)))),"match","no match"))</f>
        <v/>
      </c>
      <c r="G234" s="12">
        <f>IF(OR(OR($A234="",LEFT(TRIM($A234),5)="Total"),NOT(ISNUMBER($C234)),$C234=0),"",$D234/$C234)</f>
        <v/>
      </c>
      <c r="H234" s="12">
        <f>IF($G234="","",MAX(0,(($D234/$C234)+$M$13^2/(2*$C234))/(1+$M$13^2/$C234)-$M$13*SQRT(($D234/$C234)*(1-$D234/$C234)/$C234+$M$13^2/(4*$C234^2))/(1+$M$13^2/$C234)))</f>
        <v/>
      </c>
      <c r="I234" s="12">
        <f>IF($G234="","",MIN(1,(($D234/$C234)+$M$13^2/(2*$C234))/(1+$M$13^2/$C234)+$M$13*SQRT(($D234/$C234)*(1-$D234/$C234)/$C234+$M$13^2/(4*$C234^2))/(1+$M$13^2/$C234)))</f>
        <v/>
      </c>
      <c r="J234" s="23">
        <f>IF($A234="","",IF(LEFT(TRIM($A234),5)="Total","ignored: a Total row",IF($F234="no match","BLOCK NOW: nothing to do with what you sell",IF($G234="","WATCH: no clicks yet",IF($I234&lt;$M$14,"BLOCK: had a fair chance, confidently below",IF($H234&gt;$M$14,"KEEP: confidently above the benchmark",IF($C234&lt;$M$15,"WATCH: too few clicks to judge","WATCH: undecided")))))))</f>
        <v/>
      </c>
      <c r="K234" s="24">
        <f>IF(OR($A234="",LEFT(TRIM($A234),5)="Total"),0,1)</f>
        <v/>
      </c>
    </row>
    <row r="235">
      <c r="F235" s="23">
        <f>IF(OR($A235="",LEFT(TRIM($A235),5)="Total"),"",IF(OR(IF($M$4="",FALSE,ISNUMBER(SEARCH($M$4,$A235))),IF($M$5="",FALSE,ISNUMBER(SEARCH($M$5,$A235))),IF($M$6="",FALSE,ISNUMBER(SEARCH($M$6,$A235))),IF($M$7="",FALSE,ISNUMBER(SEARCH($M$7,$A235))),IF($M$8="",FALSE,ISNUMBER(SEARCH($M$8,$A235)))),"match","no match"))</f>
        <v/>
      </c>
      <c r="G235" s="12">
        <f>IF(OR(OR($A235="",LEFT(TRIM($A235),5)="Total"),NOT(ISNUMBER($C235)),$C235=0),"",$D235/$C235)</f>
        <v/>
      </c>
      <c r="H235" s="12">
        <f>IF($G235="","",MAX(0,(($D235/$C235)+$M$13^2/(2*$C235))/(1+$M$13^2/$C235)-$M$13*SQRT(($D235/$C235)*(1-$D235/$C235)/$C235+$M$13^2/(4*$C235^2))/(1+$M$13^2/$C235)))</f>
        <v/>
      </c>
      <c r="I235" s="12">
        <f>IF($G235="","",MIN(1,(($D235/$C235)+$M$13^2/(2*$C235))/(1+$M$13^2/$C235)+$M$13*SQRT(($D235/$C235)*(1-$D235/$C235)/$C235+$M$13^2/(4*$C235^2))/(1+$M$13^2/$C235)))</f>
        <v/>
      </c>
      <c r="J235" s="23">
        <f>IF($A235="","",IF(LEFT(TRIM($A235),5)="Total","ignored: a Total row",IF($F235="no match","BLOCK NOW: nothing to do with what you sell",IF($G235="","WATCH: no clicks yet",IF($I235&lt;$M$14,"BLOCK: had a fair chance, confidently below",IF($H235&gt;$M$14,"KEEP: confidently above the benchmark",IF($C235&lt;$M$15,"WATCH: too few clicks to judge","WATCH: undecided")))))))</f>
        <v/>
      </c>
      <c r="K235" s="24">
        <f>IF(OR($A235="",LEFT(TRIM($A235),5)="Total"),0,1)</f>
        <v/>
      </c>
    </row>
    <row r="236">
      <c r="F236" s="23">
        <f>IF(OR($A236="",LEFT(TRIM($A236),5)="Total"),"",IF(OR(IF($M$4="",FALSE,ISNUMBER(SEARCH($M$4,$A236))),IF($M$5="",FALSE,ISNUMBER(SEARCH($M$5,$A236))),IF($M$6="",FALSE,ISNUMBER(SEARCH($M$6,$A236))),IF($M$7="",FALSE,ISNUMBER(SEARCH($M$7,$A236))),IF($M$8="",FALSE,ISNUMBER(SEARCH($M$8,$A236)))),"match","no match"))</f>
        <v/>
      </c>
      <c r="G236" s="12">
        <f>IF(OR(OR($A236="",LEFT(TRIM($A236),5)="Total"),NOT(ISNUMBER($C236)),$C236=0),"",$D236/$C236)</f>
        <v/>
      </c>
      <c r="H236" s="12">
        <f>IF($G236="","",MAX(0,(($D236/$C236)+$M$13^2/(2*$C236))/(1+$M$13^2/$C236)-$M$13*SQRT(($D236/$C236)*(1-$D236/$C236)/$C236+$M$13^2/(4*$C236^2))/(1+$M$13^2/$C236)))</f>
        <v/>
      </c>
      <c r="I236" s="12">
        <f>IF($G236="","",MIN(1,(($D236/$C236)+$M$13^2/(2*$C236))/(1+$M$13^2/$C236)+$M$13*SQRT(($D236/$C236)*(1-$D236/$C236)/$C236+$M$13^2/(4*$C236^2))/(1+$M$13^2/$C236)))</f>
        <v/>
      </c>
      <c r="J236" s="23">
        <f>IF($A236="","",IF(LEFT(TRIM($A236),5)="Total","ignored: a Total row",IF($F236="no match","BLOCK NOW: nothing to do with what you sell",IF($G236="","WATCH: no clicks yet",IF($I236&lt;$M$14,"BLOCK: had a fair chance, confidently below",IF($H236&gt;$M$14,"KEEP: confidently above the benchmark",IF($C236&lt;$M$15,"WATCH: too few clicks to judge","WATCH: undecided")))))))</f>
        <v/>
      </c>
      <c r="K236" s="24">
        <f>IF(OR($A236="",LEFT(TRIM($A236),5)="Total"),0,1)</f>
        <v/>
      </c>
    </row>
    <row r="237">
      <c r="F237" s="23">
        <f>IF(OR($A237="",LEFT(TRIM($A237),5)="Total"),"",IF(OR(IF($M$4="",FALSE,ISNUMBER(SEARCH($M$4,$A237))),IF($M$5="",FALSE,ISNUMBER(SEARCH($M$5,$A237))),IF($M$6="",FALSE,ISNUMBER(SEARCH($M$6,$A237))),IF($M$7="",FALSE,ISNUMBER(SEARCH($M$7,$A237))),IF($M$8="",FALSE,ISNUMBER(SEARCH($M$8,$A237)))),"match","no match"))</f>
        <v/>
      </c>
      <c r="G237" s="12">
        <f>IF(OR(OR($A237="",LEFT(TRIM($A237),5)="Total"),NOT(ISNUMBER($C237)),$C237=0),"",$D237/$C237)</f>
        <v/>
      </c>
      <c r="H237" s="12">
        <f>IF($G237="","",MAX(0,(($D237/$C237)+$M$13^2/(2*$C237))/(1+$M$13^2/$C237)-$M$13*SQRT(($D237/$C237)*(1-$D237/$C237)/$C237+$M$13^2/(4*$C237^2))/(1+$M$13^2/$C237)))</f>
        <v/>
      </c>
      <c r="I237" s="12">
        <f>IF($G237="","",MIN(1,(($D237/$C237)+$M$13^2/(2*$C237))/(1+$M$13^2/$C237)+$M$13*SQRT(($D237/$C237)*(1-$D237/$C237)/$C237+$M$13^2/(4*$C237^2))/(1+$M$13^2/$C237)))</f>
        <v/>
      </c>
      <c r="J237" s="23">
        <f>IF($A237="","",IF(LEFT(TRIM($A237),5)="Total","ignored: a Total row",IF($F237="no match","BLOCK NOW: nothing to do with what you sell",IF($G237="","WATCH: no clicks yet",IF($I237&lt;$M$14,"BLOCK: had a fair chance, confidently below",IF($H237&gt;$M$14,"KEEP: confidently above the benchmark",IF($C237&lt;$M$15,"WATCH: too few clicks to judge","WATCH: undecided")))))))</f>
        <v/>
      </c>
      <c r="K237" s="24">
        <f>IF(OR($A237="",LEFT(TRIM($A237),5)="Total"),0,1)</f>
        <v/>
      </c>
    </row>
    <row r="238">
      <c r="F238" s="23">
        <f>IF(OR($A238="",LEFT(TRIM($A238),5)="Total"),"",IF(OR(IF($M$4="",FALSE,ISNUMBER(SEARCH($M$4,$A238))),IF($M$5="",FALSE,ISNUMBER(SEARCH($M$5,$A238))),IF($M$6="",FALSE,ISNUMBER(SEARCH($M$6,$A238))),IF($M$7="",FALSE,ISNUMBER(SEARCH($M$7,$A238))),IF($M$8="",FALSE,ISNUMBER(SEARCH($M$8,$A238)))),"match","no match"))</f>
        <v/>
      </c>
      <c r="G238" s="12">
        <f>IF(OR(OR($A238="",LEFT(TRIM($A238),5)="Total"),NOT(ISNUMBER($C238)),$C238=0),"",$D238/$C238)</f>
        <v/>
      </c>
      <c r="H238" s="12">
        <f>IF($G238="","",MAX(0,(($D238/$C238)+$M$13^2/(2*$C238))/(1+$M$13^2/$C238)-$M$13*SQRT(($D238/$C238)*(1-$D238/$C238)/$C238+$M$13^2/(4*$C238^2))/(1+$M$13^2/$C238)))</f>
        <v/>
      </c>
      <c r="I238" s="12">
        <f>IF($G238="","",MIN(1,(($D238/$C238)+$M$13^2/(2*$C238))/(1+$M$13^2/$C238)+$M$13*SQRT(($D238/$C238)*(1-$D238/$C238)/$C238+$M$13^2/(4*$C238^2))/(1+$M$13^2/$C238)))</f>
        <v/>
      </c>
      <c r="J238" s="23">
        <f>IF($A238="","",IF(LEFT(TRIM($A238),5)="Total","ignored: a Total row",IF($F238="no match","BLOCK NOW: nothing to do with what you sell",IF($G238="","WATCH: no clicks yet",IF($I238&lt;$M$14,"BLOCK: had a fair chance, confidently below",IF($H238&gt;$M$14,"KEEP: confidently above the benchmark",IF($C238&lt;$M$15,"WATCH: too few clicks to judge","WATCH: undecided")))))))</f>
        <v/>
      </c>
      <c r="K238" s="24">
        <f>IF(OR($A238="",LEFT(TRIM($A238),5)="Total"),0,1)</f>
        <v/>
      </c>
    </row>
    <row r="239">
      <c r="F239" s="23">
        <f>IF(OR($A239="",LEFT(TRIM($A239),5)="Total"),"",IF(OR(IF($M$4="",FALSE,ISNUMBER(SEARCH($M$4,$A239))),IF($M$5="",FALSE,ISNUMBER(SEARCH($M$5,$A239))),IF($M$6="",FALSE,ISNUMBER(SEARCH($M$6,$A239))),IF($M$7="",FALSE,ISNUMBER(SEARCH($M$7,$A239))),IF($M$8="",FALSE,ISNUMBER(SEARCH($M$8,$A239)))),"match","no match"))</f>
        <v/>
      </c>
      <c r="G239" s="12">
        <f>IF(OR(OR($A239="",LEFT(TRIM($A239),5)="Total"),NOT(ISNUMBER($C239)),$C239=0),"",$D239/$C239)</f>
        <v/>
      </c>
      <c r="H239" s="12">
        <f>IF($G239="","",MAX(0,(($D239/$C239)+$M$13^2/(2*$C239))/(1+$M$13^2/$C239)-$M$13*SQRT(($D239/$C239)*(1-$D239/$C239)/$C239+$M$13^2/(4*$C239^2))/(1+$M$13^2/$C239)))</f>
        <v/>
      </c>
      <c r="I239" s="12">
        <f>IF($G239="","",MIN(1,(($D239/$C239)+$M$13^2/(2*$C239))/(1+$M$13^2/$C239)+$M$13*SQRT(($D239/$C239)*(1-$D239/$C239)/$C239+$M$13^2/(4*$C239^2))/(1+$M$13^2/$C239)))</f>
        <v/>
      </c>
      <c r="J239" s="23">
        <f>IF($A239="","",IF(LEFT(TRIM($A239),5)="Total","ignored: a Total row",IF($F239="no match","BLOCK NOW: nothing to do with what you sell",IF($G239="","WATCH: no clicks yet",IF($I239&lt;$M$14,"BLOCK: had a fair chance, confidently below",IF($H239&gt;$M$14,"KEEP: confidently above the benchmark",IF($C239&lt;$M$15,"WATCH: too few clicks to judge","WATCH: undecided")))))))</f>
        <v/>
      </c>
      <c r="K239" s="24">
        <f>IF(OR($A239="",LEFT(TRIM($A239),5)="Total"),0,1)</f>
        <v/>
      </c>
    </row>
    <row r="240">
      <c r="F240" s="23">
        <f>IF(OR($A240="",LEFT(TRIM($A240),5)="Total"),"",IF(OR(IF($M$4="",FALSE,ISNUMBER(SEARCH($M$4,$A240))),IF($M$5="",FALSE,ISNUMBER(SEARCH($M$5,$A240))),IF($M$6="",FALSE,ISNUMBER(SEARCH($M$6,$A240))),IF($M$7="",FALSE,ISNUMBER(SEARCH($M$7,$A240))),IF($M$8="",FALSE,ISNUMBER(SEARCH($M$8,$A240)))),"match","no match"))</f>
        <v/>
      </c>
      <c r="G240" s="12">
        <f>IF(OR(OR($A240="",LEFT(TRIM($A240),5)="Total"),NOT(ISNUMBER($C240)),$C240=0),"",$D240/$C240)</f>
        <v/>
      </c>
      <c r="H240" s="12">
        <f>IF($G240="","",MAX(0,(($D240/$C240)+$M$13^2/(2*$C240))/(1+$M$13^2/$C240)-$M$13*SQRT(($D240/$C240)*(1-$D240/$C240)/$C240+$M$13^2/(4*$C240^2))/(1+$M$13^2/$C240)))</f>
        <v/>
      </c>
      <c r="I240" s="12">
        <f>IF($G240="","",MIN(1,(($D240/$C240)+$M$13^2/(2*$C240))/(1+$M$13^2/$C240)+$M$13*SQRT(($D240/$C240)*(1-$D240/$C240)/$C240+$M$13^2/(4*$C240^2))/(1+$M$13^2/$C240)))</f>
        <v/>
      </c>
      <c r="J240" s="23">
        <f>IF($A240="","",IF(LEFT(TRIM($A240),5)="Total","ignored: a Total row",IF($F240="no match","BLOCK NOW: nothing to do with what you sell",IF($G240="","WATCH: no clicks yet",IF($I240&lt;$M$14,"BLOCK: had a fair chance, confidently below",IF($H240&gt;$M$14,"KEEP: confidently above the benchmark",IF($C240&lt;$M$15,"WATCH: too few clicks to judge","WATCH: undecided")))))))</f>
        <v/>
      </c>
      <c r="K240" s="24">
        <f>IF(OR($A240="",LEFT(TRIM($A240),5)="Total"),0,1)</f>
        <v/>
      </c>
    </row>
    <row r="241">
      <c r="F241" s="23">
        <f>IF(OR($A241="",LEFT(TRIM($A241),5)="Total"),"",IF(OR(IF($M$4="",FALSE,ISNUMBER(SEARCH($M$4,$A241))),IF($M$5="",FALSE,ISNUMBER(SEARCH($M$5,$A241))),IF($M$6="",FALSE,ISNUMBER(SEARCH($M$6,$A241))),IF($M$7="",FALSE,ISNUMBER(SEARCH($M$7,$A241))),IF($M$8="",FALSE,ISNUMBER(SEARCH($M$8,$A241)))),"match","no match"))</f>
        <v/>
      </c>
      <c r="G241" s="12">
        <f>IF(OR(OR($A241="",LEFT(TRIM($A241),5)="Total"),NOT(ISNUMBER($C241)),$C241=0),"",$D241/$C241)</f>
        <v/>
      </c>
      <c r="H241" s="12">
        <f>IF($G241="","",MAX(0,(($D241/$C241)+$M$13^2/(2*$C241))/(1+$M$13^2/$C241)-$M$13*SQRT(($D241/$C241)*(1-$D241/$C241)/$C241+$M$13^2/(4*$C241^2))/(1+$M$13^2/$C241)))</f>
        <v/>
      </c>
      <c r="I241" s="12">
        <f>IF($G241="","",MIN(1,(($D241/$C241)+$M$13^2/(2*$C241))/(1+$M$13^2/$C241)+$M$13*SQRT(($D241/$C241)*(1-$D241/$C241)/$C241+$M$13^2/(4*$C241^2))/(1+$M$13^2/$C241)))</f>
        <v/>
      </c>
      <c r="J241" s="23">
        <f>IF($A241="","",IF(LEFT(TRIM($A241),5)="Total","ignored: a Total row",IF($F241="no match","BLOCK NOW: nothing to do with what you sell",IF($G241="","WATCH: no clicks yet",IF($I241&lt;$M$14,"BLOCK: had a fair chance, confidently below",IF($H241&gt;$M$14,"KEEP: confidently above the benchmark",IF($C241&lt;$M$15,"WATCH: too few clicks to judge","WATCH: undecided")))))))</f>
        <v/>
      </c>
      <c r="K241" s="24">
        <f>IF(OR($A241="",LEFT(TRIM($A241),5)="Total"),0,1)</f>
        <v/>
      </c>
    </row>
    <row r="242">
      <c r="F242" s="23">
        <f>IF(OR($A242="",LEFT(TRIM($A242),5)="Total"),"",IF(OR(IF($M$4="",FALSE,ISNUMBER(SEARCH($M$4,$A242))),IF($M$5="",FALSE,ISNUMBER(SEARCH($M$5,$A242))),IF($M$6="",FALSE,ISNUMBER(SEARCH($M$6,$A242))),IF($M$7="",FALSE,ISNUMBER(SEARCH($M$7,$A242))),IF($M$8="",FALSE,ISNUMBER(SEARCH($M$8,$A242)))),"match","no match"))</f>
        <v/>
      </c>
      <c r="G242" s="12">
        <f>IF(OR(OR($A242="",LEFT(TRIM($A242),5)="Total"),NOT(ISNUMBER($C242)),$C242=0),"",$D242/$C242)</f>
        <v/>
      </c>
      <c r="H242" s="12">
        <f>IF($G242="","",MAX(0,(($D242/$C242)+$M$13^2/(2*$C242))/(1+$M$13^2/$C242)-$M$13*SQRT(($D242/$C242)*(1-$D242/$C242)/$C242+$M$13^2/(4*$C242^2))/(1+$M$13^2/$C242)))</f>
        <v/>
      </c>
      <c r="I242" s="12">
        <f>IF($G242="","",MIN(1,(($D242/$C242)+$M$13^2/(2*$C242))/(1+$M$13^2/$C242)+$M$13*SQRT(($D242/$C242)*(1-$D242/$C242)/$C242+$M$13^2/(4*$C242^2))/(1+$M$13^2/$C242)))</f>
        <v/>
      </c>
      <c r="J242" s="23">
        <f>IF($A242="","",IF(LEFT(TRIM($A242),5)="Total","ignored: a Total row",IF($F242="no match","BLOCK NOW: nothing to do with what you sell",IF($G242="","WATCH: no clicks yet",IF($I242&lt;$M$14,"BLOCK: had a fair chance, confidently below",IF($H242&gt;$M$14,"KEEP: confidently above the benchmark",IF($C242&lt;$M$15,"WATCH: too few clicks to judge","WATCH: undecided")))))))</f>
        <v/>
      </c>
      <c r="K242" s="24">
        <f>IF(OR($A242="",LEFT(TRIM($A242),5)="Total"),0,1)</f>
        <v/>
      </c>
    </row>
    <row r="243">
      <c r="F243" s="23">
        <f>IF(OR($A243="",LEFT(TRIM($A243),5)="Total"),"",IF(OR(IF($M$4="",FALSE,ISNUMBER(SEARCH($M$4,$A243))),IF($M$5="",FALSE,ISNUMBER(SEARCH($M$5,$A243))),IF($M$6="",FALSE,ISNUMBER(SEARCH($M$6,$A243))),IF($M$7="",FALSE,ISNUMBER(SEARCH($M$7,$A243))),IF($M$8="",FALSE,ISNUMBER(SEARCH($M$8,$A243)))),"match","no match"))</f>
        <v/>
      </c>
      <c r="G243" s="12">
        <f>IF(OR(OR($A243="",LEFT(TRIM($A243),5)="Total"),NOT(ISNUMBER($C243)),$C243=0),"",$D243/$C243)</f>
        <v/>
      </c>
      <c r="H243" s="12">
        <f>IF($G243="","",MAX(0,(($D243/$C243)+$M$13^2/(2*$C243))/(1+$M$13^2/$C243)-$M$13*SQRT(($D243/$C243)*(1-$D243/$C243)/$C243+$M$13^2/(4*$C243^2))/(1+$M$13^2/$C243)))</f>
        <v/>
      </c>
      <c r="I243" s="12">
        <f>IF($G243="","",MIN(1,(($D243/$C243)+$M$13^2/(2*$C243))/(1+$M$13^2/$C243)+$M$13*SQRT(($D243/$C243)*(1-$D243/$C243)/$C243+$M$13^2/(4*$C243^2))/(1+$M$13^2/$C243)))</f>
        <v/>
      </c>
      <c r="J243" s="23">
        <f>IF($A243="","",IF(LEFT(TRIM($A243),5)="Total","ignored: a Total row",IF($F243="no match","BLOCK NOW: nothing to do with what you sell",IF($G243="","WATCH: no clicks yet",IF($I243&lt;$M$14,"BLOCK: had a fair chance, confidently below",IF($H243&gt;$M$14,"KEEP: confidently above the benchmark",IF($C243&lt;$M$15,"WATCH: too few clicks to judge","WATCH: undecided")))))))</f>
        <v/>
      </c>
      <c r="K243" s="24">
        <f>IF(OR($A243="",LEFT(TRIM($A243),5)="Total"),0,1)</f>
        <v/>
      </c>
    </row>
    <row r="244">
      <c r="F244" s="23">
        <f>IF(OR($A244="",LEFT(TRIM($A244),5)="Total"),"",IF(OR(IF($M$4="",FALSE,ISNUMBER(SEARCH($M$4,$A244))),IF($M$5="",FALSE,ISNUMBER(SEARCH($M$5,$A244))),IF($M$6="",FALSE,ISNUMBER(SEARCH($M$6,$A244))),IF($M$7="",FALSE,ISNUMBER(SEARCH($M$7,$A244))),IF($M$8="",FALSE,ISNUMBER(SEARCH($M$8,$A244)))),"match","no match"))</f>
        <v/>
      </c>
      <c r="G244" s="12">
        <f>IF(OR(OR($A244="",LEFT(TRIM($A244),5)="Total"),NOT(ISNUMBER($C244)),$C244=0),"",$D244/$C244)</f>
        <v/>
      </c>
      <c r="H244" s="12">
        <f>IF($G244="","",MAX(0,(($D244/$C244)+$M$13^2/(2*$C244))/(1+$M$13^2/$C244)-$M$13*SQRT(($D244/$C244)*(1-$D244/$C244)/$C244+$M$13^2/(4*$C244^2))/(1+$M$13^2/$C244)))</f>
        <v/>
      </c>
      <c r="I244" s="12">
        <f>IF($G244="","",MIN(1,(($D244/$C244)+$M$13^2/(2*$C244))/(1+$M$13^2/$C244)+$M$13*SQRT(($D244/$C244)*(1-$D244/$C244)/$C244+$M$13^2/(4*$C244^2))/(1+$M$13^2/$C244)))</f>
        <v/>
      </c>
      <c r="J244" s="23">
        <f>IF($A244="","",IF(LEFT(TRIM($A244),5)="Total","ignored: a Total row",IF($F244="no match","BLOCK NOW: nothing to do with what you sell",IF($G244="","WATCH: no clicks yet",IF($I244&lt;$M$14,"BLOCK: had a fair chance, confidently below",IF($H244&gt;$M$14,"KEEP: confidently above the benchmark",IF($C244&lt;$M$15,"WATCH: too few clicks to judge","WATCH: undecided")))))))</f>
        <v/>
      </c>
      <c r="K244" s="24">
        <f>IF(OR($A244="",LEFT(TRIM($A244),5)="Total"),0,1)</f>
        <v/>
      </c>
    </row>
    <row r="245">
      <c r="F245" s="23">
        <f>IF(OR($A245="",LEFT(TRIM($A245),5)="Total"),"",IF(OR(IF($M$4="",FALSE,ISNUMBER(SEARCH($M$4,$A245))),IF($M$5="",FALSE,ISNUMBER(SEARCH($M$5,$A245))),IF($M$6="",FALSE,ISNUMBER(SEARCH($M$6,$A245))),IF($M$7="",FALSE,ISNUMBER(SEARCH($M$7,$A245))),IF($M$8="",FALSE,ISNUMBER(SEARCH($M$8,$A245)))),"match","no match"))</f>
        <v/>
      </c>
      <c r="G245" s="12">
        <f>IF(OR(OR($A245="",LEFT(TRIM($A245),5)="Total"),NOT(ISNUMBER($C245)),$C245=0),"",$D245/$C245)</f>
        <v/>
      </c>
      <c r="H245" s="12">
        <f>IF($G245="","",MAX(0,(($D245/$C245)+$M$13^2/(2*$C245))/(1+$M$13^2/$C245)-$M$13*SQRT(($D245/$C245)*(1-$D245/$C245)/$C245+$M$13^2/(4*$C245^2))/(1+$M$13^2/$C245)))</f>
        <v/>
      </c>
      <c r="I245" s="12">
        <f>IF($G245="","",MIN(1,(($D245/$C245)+$M$13^2/(2*$C245))/(1+$M$13^2/$C245)+$M$13*SQRT(($D245/$C245)*(1-$D245/$C245)/$C245+$M$13^2/(4*$C245^2))/(1+$M$13^2/$C245)))</f>
        <v/>
      </c>
      <c r="J245" s="23">
        <f>IF($A245="","",IF(LEFT(TRIM($A245),5)="Total","ignored: a Total row",IF($F245="no match","BLOCK NOW: nothing to do with what you sell",IF($G245="","WATCH: no clicks yet",IF($I245&lt;$M$14,"BLOCK: had a fair chance, confidently below",IF($H245&gt;$M$14,"KEEP: confidently above the benchmark",IF($C245&lt;$M$15,"WATCH: too few clicks to judge","WATCH: undecided")))))))</f>
        <v/>
      </c>
      <c r="K245" s="24">
        <f>IF(OR($A245="",LEFT(TRIM($A245),5)="Total"),0,1)</f>
        <v/>
      </c>
    </row>
    <row r="246">
      <c r="F246" s="23">
        <f>IF(OR($A246="",LEFT(TRIM($A246),5)="Total"),"",IF(OR(IF($M$4="",FALSE,ISNUMBER(SEARCH($M$4,$A246))),IF($M$5="",FALSE,ISNUMBER(SEARCH($M$5,$A246))),IF($M$6="",FALSE,ISNUMBER(SEARCH($M$6,$A246))),IF($M$7="",FALSE,ISNUMBER(SEARCH($M$7,$A246))),IF($M$8="",FALSE,ISNUMBER(SEARCH($M$8,$A246)))),"match","no match"))</f>
        <v/>
      </c>
      <c r="G246" s="12">
        <f>IF(OR(OR($A246="",LEFT(TRIM($A246),5)="Total"),NOT(ISNUMBER($C246)),$C246=0),"",$D246/$C246)</f>
        <v/>
      </c>
      <c r="H246" s="12">
        <f>IF($G246="","",MAX(0,(($D246/$C246)+$M$13^2/(2*$C246))/(1+$M$13^2/$C246)-$M$13*SQRT(($D246/$C246)*(1-$D246/$C246)/$C246+$M$13^2/(4*$C246^2))/(1+$M$13^2/$C246)))</f>
        <v/>
      </c>
      <c r="I246" s="12">
        <f>IF($G246="","",MIN(1,(($D246/$C246)+$M$13^2/(2*$C246))/(1+$M$13^2/$C246)+$M$13*SQRT(($D246/$C246)*(1-$D246/$C246)/$C246+$M$13^2/(4*$C246^2))/(1+$M$13^2/$C246)))</f>
        <v/>
      </c>
      <c r="J246" s="23">
        <f>IF($A246="","",IF(LEFT(TRIM($A246),5)="Total","ignored: a Total row",IF($F246="no match","BLOCK NOW: nothing to do with what you sell",IF($G246="","WATCH: no clicks yet",IF($I246&lt;$M$14,"BLOCK: had a fair chance, confidently below",IF($H246&gt;$M$14,"KEEP: confidently above the benchmark",IF($C246&lt;$M$15,"WATCH: too few clicks to judge","WATCH: undecided")))))))</f>
        <v/>
      </c>
      <c r="K246" s="24">
        <f>IF(OR($A246="",LEFT(TRIM($A246),5)="Total"),0,1)</f>
        <v/>
      </c>
    </row>
    <row r="247">
      <c r="F247" s="23">
        <f>IF(OR($A247="",LEFT(TRIM($A247),5)="Total"),"",IF(OR(IF($M$4="",FALSE,ISNUMBER(SEARCH($M$4,$A247))),IF($M$5="",FALSE,ISNUMBER(SEARCH($M$5,$A247))),IF($M$6="",FALSE,ISNUMBER(SEARCH($M$6,$A247))),IF($M$7="",FALSE,ISNUMBER(SEARCH($M$7,$A247))),IF($M$8="",FALSE,ISNUMBER(SEARCH($M$8,$A247)))),"match","no match"))</f>
        <v/>
      </c>
      <c r="G247" s="12">
        <f>IF(OR(OR($A247="",LEFT(TRIM($A247),5)="Total"),NOT(ISNUMBER($C247)),$C247=0),"",$D247/$C247)</f>
        <v/>
      </c>
      <c r="H247" s="12">
        <f>IF($G247="","",MAX(0,(($D247/$C247)+$M$13^2/(2*$C247))/(1+$M$13^2/$C247)-$M$13*SQRT(($D247/$C247)*(1-$D247/$C247)/$C247+$M$13^2/(4*$C247^2))/(1+$M$13^2/$C247)))</f>
        <v/>
      </c>
      <c r="I247" s="12">
        <f>IF($G247="","",MIN(1,(($D247/$C247)+$M$13^2/(2*$C247))/(1+$M$13^2/$C247)+$M$13*SQRT(($D247/$C247)*(1-$D247/$C247)/$C247+$M$13^2/(4*$C247^2))/(1+$M$13^2/$C247)))</f>
        <v/>
      </c>
      <c r="J247" s="23">
        <f>IF($A247="","",IF(LEFT(TRIM($A247),5)="Total","ignored: a Total row",IF($F247="no match","BLOCK NOW: nothing to do with what you sell",IF($G247="","WATCH: no clicks yet",IF($I247&lt;$M$14,"BLOCK: had a fair chance, confidently below",IF($H247&gt;$M$14,"KEEP: confidently above the benchmark",IF($C247&lt;$M$15,"WATCH: too few clicks to judge","WATCH: undecided")))))))</f>
        <v/>
      </c>
      <c r="K247" s="24">
        <f>IF(OR($A247="",LEFT(TRIM($A247),5)="Total"),0,1)</f>
        <v/>
      </c>
    </row>
    <row r="248">
      <c r="F248" s="23">
        <f>IF(OR($A248="",LEFT(TRIM($A248),5)="Total"),"",IF(OR(IF($M$4="",FALSE,ISNUMBER(SEARCH($M$4,$A248))),IF($M$5="",FALSE,ISNUMBER(SEARCH($M$5,$A248))),IF($M$6="",FALSE,ISNUMBER(SEARCH($M$6,$A248))),IF($M$7="",FALSE,ISNUMBER(SEARCH($M$7,$A248))),IF($M$8="",FALSE,ISNUMBER(SEARCH($M$8,$A248)))),"match","no match"))</f>
        <v/>
      </c>
      <c r="G248" s="12">
        <f>IF(OR(OR($A248="",LEFT(TRIM($A248),5)="Total"),NOT(ISNUMBER($C248)),$C248=0),"",$D248/$C248)</f>
        <v/>
      </c>
      <c r="H248" s="12">
        <f>IF($G248="","",MAX(0,(($D248/$C248)+$M$13^2/(2*$C248))/(1+$M$13^2/$C248)-$M$13*SQRT(($D248/$C248)*(1-$D248/$C248)/$C248+$M$13^2/(4*$C248^2))/(1+$M$13^2/$C248)))</f>
        <v/>
      </c>
      <c r="I248" s="12">
        <f>IF($G248="","",MIN(1,(($D248/$C248)+$M$13^2/(2*$C248))/(1+$M$13^2/$C248)+$M$13*SQRT(($D248/$C248)*(1-$D248/$C248)/$C248+$M$13^2/(4*$C248^2))/(1+$M$13^2/$C248)))</f>
        <v/>
      </c>
      <c r="J248" s="23">
        <f>IF($A248="","",IF(LEFT(TRIM($A248),5)="Total","ignored: a Total row",IF($F248="no match","BLOCK NOW: nothing to do with what you sell",IF($G248="","WATCH: no clicks yet",IF($I248&lt;$M$14,"BLOCK: had a fair chance, confidently below",IF($H248&gt;$M$14,"KEEP: confidently above the benchmark",IF($C248&lt;$M$15,"WATCH: too few clicks to judge","WATCH: undecided")))))))</f>
        <v/>
      </c>
      <c r="K248" s="24">
        <f>IF(OR($A248="",LEFT(TRIM($A248),5)="Total"),0,1)</f>
        <v/>
      </c>
    </row>
    <row r="249">
      <c r="F249" s="23">
        <f>IF(OR($A249="",LEFT(TRIM($A249),5)="Total"),"",IF(OR(IF($M$4="",FALSE,ISNUMBER(SEARCH($M$4,$A249))),IF($M$5="",FALSE,ISNUMBER(SEARCH($M$5,$A249))),IF($M$6="",FALSE,ISNUMBER(SEARCH($M$6,$A249))),IF($M$7="",FALSE,ISNUMBER(SEARCH($M$7,$A249))),IF($M$8="",FALSE,ISNUMBER(SEARCH($M$8,$A249)))),"match","no match"))</f>
        <v/>
      </c>
      <c r="G249" s="12">
        <f>IF(OR(OR($A249="",LEFT(TRIM($A249),5)="Total"),NOT(ISNUMBER($C249)),$C249=0),"",$D249/$C249)</f>
        <v/>
      </c>
      <c r="H249" s="12">
        <f>IF($G249="","",MAX(0,(($D249/$C249)+$M$13^2/(2*$C249))/(1+$M$13^2/$C249)-$M$13*SQRT(($D249/$C249)*(1-$D249/$C249)/$C249+$M$13^2/(4*$C249^2))/(1+$M$13^2/$C249)))</f>
        <v/>
      </c>
      <c r="I249" s="12">
        <f>IF($G249="","",MIN(1,(($D249/$C249)+$M$13^2/(2*$C249))/(1+$M$13^2/$C249)+$M$13*SQRT(($D249/$C249)*(1-$D249/$C249)/$C249+$M$13^2/(4*$C249^2))/(1+$M$13^2/$C249)))</f>
        <v/>
      </c>
      <c r="J249" s="23">
        <f>IF($A249="","",IF(LEFT(TRIM($A249),5)="Total","ignored: a Total row",IF($F249="no match","BLOCK NOW: nothing to do with what you sell",IF($G249="","WATCH: no clicks yet",IF($I249&lt;$M$14,"BLOCK: had a fair chance, confidently below",IF($H249&gt;$M$14,"KEEP: confidently above the benchmark",IF($C249&lt;$M$15,"WATCH: too few clicks to judge","WATCH: undecided")))))))</f>
        <v/>
      </c>
      <c r="K249" s="24">
        <f>IF(OR($A249="",LEFT(TRIM($A249),5)="Total"),0,1)</f>
        <v/>
      </c>
    </row>
    <row r="250">
      <c r="F250" s="23">
        <f>IF(OR($A250="",LEFT(TRIM($A250),5)="Total"),"",IF(OR(IF($M$4="",FALSE,ISNUMBER(SEARCH($M$4,$A250))),IF($M$5="",FALSE,ISNUMBER(SEARCH($M$5,$A250))),IF($M$6="",FALSE,ISNUMBER(SEARCH($M$6,$A250))),IF($M$7="",FALSE,ISNUMBER(SEARCH($M$7,$A250))),IF($M$8="",FALSE,ISNUMBER(SEARCH($M$8,$A250)))),"match","no match"))</f>
        <v/>
      </c>
      <c r="G250" s="12">
        <f>IF(OR(OR($A250="",LEFT(TRIM($A250),5)="Total"),NOT(ISNUMBER($C250)),$C250=0),"",$D250/$C250)</f>
        <v/>
      </c>
      <c r="H250" s="12">
        <f>IF($G250="","",MAX(0,(($D250/$C250)+$M$13^2/(2*$C250))/(1+$M$13^2/$C250)-$M$13*SQRT(($D250/$C250)*(1-$D250/$C250)/$C250+$M$13^2/(4*$C250^2))/(1+$M$13^2/$C250)))</f>
        <v/>
      </c>
      <c r="I250" s="12">
        <f>IF($G250="","",MIN(1,(($D250/$C250)+$M$13^2/(2*$C250))/(1+$M$13^2/$C250)+$M$13*SQRT(($D250/$C250)*(1-$D250/$C250)/$C250+$M$13^2/(4*$C250^2))/(1+$M$13^2/$C250)))</f>
        <v/>
      </c>
      <c r="J250" s="23">
        <f>IF($A250="","",IF(LEFT(TRIM($A250),5)="Total","ignored: a Total row",IF($F250="no match","BLOCK NOW: nothing to do with what you sell",IF($G250="","WATCH: no clicks yet",IF($I250&lt;$M$14,"BLOCK: had a fair chance, confidently below",IF($H250&gt;$M$14,"KEEP: confidently above the benchmark",IF($C250&lt;$M$15,"WATCH: too few clicks to judge","WATCH: undecided")))))))</f>
        <v/>
      </c>
      <c r="K250" s="24">
        <f>IF(OR($A250="",LEFT(TRIM($A250),5)="Total"),0,1)</f>
        <v/>
      </c>
    </row>
    <row r="251">
      <c r="F251" s="23">
        <f>IF(OR($A251="",LEFT(TRIM($A251),5)="Total"),"",IF(OR(IF($M$4="",FALSE,ISNUMBER(SEARCH($M$4,$A251))),IF($M$5="",FALSE,ISNUMBER(SEARCH($M$5,$A251))),IF($M$6="",FALSE,ISNUMBER(SEARCH($M$6,$A251))),IF($M$7="",FALSE,ISNUMBER(SEARCH($M$7,$A251))),IF($M$8="",FALSE,ISNUMBER(SEARCH($M$8,$A251)))),"match","no match"))</f>
        <v/>
      </c>
      <c r="G251" s="12">
        <f>IF(OR(OR($A251="",LEFT(TRIM($A251),5)="Total"),NOT(ISNUMBER($C251)),$C251=0),"",$D251/$C251)</f>
        <v/>
      </c>
      <c r="H251" s="12">
        <f>IF($G251="","",MAX(0,(($D251/$C251)+$M$13^2/(2*$C251))/(1+$M$13^2/$C251)-$M$13*SQRT(($D251/$C251)*(1-$D251/$C251)/$C251+$M$13^2/(4*$C251^2))/(1+$M$13^2/$C251)))</f>
        <v/>
      </c>
      <c r="I251" s="12">
        <f>IF($G251="","",MIN(1,(($D251/$C251)+$M$13^2/(2*$C251))/(1+$M$13^2/$C251)+$M$13*SQRT(($D251/$C251)*(1-$D251/$C251)/$C251+$M$13^2/(4*$C251^2))/(1+$M$13^2/$C251)))</f>
        <v/>
      </c>
      <c r="J251" s="23">
        <f>IF($A251="","",IF(LEFT(TRIM($A251),5)="Total","ignored: a Total row",IF($F251="no match","BLOCK NOW: nothing to do with what you sell",IF($G251="","WATCH: no clicks yet",IF($I251&lt;$M$14,"BLOCK: had a fair chance, confidently below",IF($H251&gt;$M$14,"KEEP: confidently above the benchmark",IF($C251&lt;$M$15,"WATCH: too few clicks to judge","WATCH: undecided")))))))</f>
        <v/>
      </c>
      <c r="K251" s="24">
        <f>IF(OR($A251="",LEFT(TRIM($A251),5)="Total"),0,1)</f>
        <v/>
      </c>
    </row>
    <row r="252">
      <c r="F252" s="23">
        <f>IF(OR($A252="",LEFT(TRIM($A252),5)="Total"),"",IF(OR(IF($M$4="",FALSE,ISNUMBER(SEARCH($M$4,$A252))),IF($M$5="",FALSE,ISNUMBER(SEARCH($M$5,$A252))),IF($M$6="",FALSE,ISNUMBER(SEARCH($M$6,$A252))),IF($M$7="",FALSE,ISNUMBER(SEARCH($M$7,$A252))),IF($M$8="",FALSE,ISNUMBER(SEARCH($M$8,$A252)))),"match","no match"))</f>
        <v/>
      </c>
      <c r="G252" s="12">
        <f>IF(OR(OR($A252="",LEFT(TRIM($A252),5)="Total"),NOT(ISNUMBER($C252)),$C252=0),"",$D252/$C252)</f>
        <v/>
      </c>
      <c r="H252" s="12">
        <f>IF($G252="","",MAX(0,(($D252/$C252)+$M$13^2/(2*$C252))/(1+$M$13^2/$C252)-$M$13*SQRT(($D252/$C252)*(1-$D252/$C252)/$C252+$M$13^2/(4*$C252^2))/(1+$M$13^2/$C252)))</f>
        <v/>
      </c>
      <c r="I252" s="12">
        <f>IF($G252="","",MIN(1,(($D252/$C252)+$M$13^2/(2*$C252))/(1+$M$13^2/$C252)+$M$13*SQRT(($D252/$C252)*(1-$D252/$C252)/$C252+$M$13^2/(4*$C252^2))/(1+$M$13^2/$C252)))</f>
        <v/>
      </c>
      <c r="J252" s="23">
        <f>IF($A252="","",IF(LEFT(TRIM($A252),5)="Total","ignored: a Total row",IF($F252="no match","BLOCK NOW: nothing to do with what you sell",IF($G252="","WATCH: no clicks yet",IF($I252&lt;$M$14,"BLOCK: had a fair chance, confidently below",IF($H252&gt;$M$14,"KEEP: confidently above the benchmark",IF($C252&lt;$M$15,"WATCH: too few clicks to judge","WATCH: undecided")))))))</f>
        <v/>
      </c>
      <c r="K252" s="24">
        <f>IF(OR($A252="",LEFT(TRIM($A252),5)="Total"),0,1)</f>
        <v/>
      </c>
    </row>
    <row r="253">
      <c r="F253" s="23">
        <f>IF(OR($A253="",LEFT(TRIM($A253),5)="Total"),"",IF(OR(IF($M$4="",FALSE,ISNUMBER(SEARCH($M$4,$A253))),IF($M$5="",FALSE,ISNUMBER(SEARCH($M$5,$A253))),IF($M$6="",FALSE,ISNUMBER(SEARCH($M$6,$A253))),IF($M$7="",FALSE,ISNUMBER(SEARCH($M$7,$A253))),IF($M$8="",FALSE,ISNUMBER(SEARCH($M$8,$A253)))),"match","no match"))</f>
        <v/>
      </c>
      <c r="G253" s="12">
        <f>IF(OR(OR($A253="",LEFT(TRIM($A253),5)="Total"),NOT(ISNUMBER($C253)),$C253=0),"",$D253/$C253)</f>
        <v/>
      </c>
      <c r="H253" s="12">
        <f>IF($G253="","",MAX(0,(($D253/$C253)+$M$13^2/(2*$C253))/(1+$M$13^2/$C253)-$M$13*SQRT(($D253/$C253)*(1-$D253/$C253)/$C253+$M$13^2/(4*$C253^2))/(1+$M$13^2/$C253)))</f>
        <v/>
      </c>
      <c r="I253" s="12">
        <f>IF($G253="","",MIN(1,(($D253/$C253)+$M$13^2/(2*$C253))/(1+$M$13^2/$C253)+$M$13*SQRT(($D253/$C253)*(1-$D253/$C253)/$C253+$M$13^2/(4*$C253^2))/(1+$M$13^2/$C253)))</f>
        <v/>
      </c>
      <c r="J253" s="23">
        <f>IF($A253="","",IF(LEFT(TRIM($A253),5)="Total","ignored: a Total row",IF($F253="no match","BLOCK NOW: nothing to do with what you sell",IF($G253="","WATCH: no clicks yet",IF($I253&lt;$M$14,"BLOCK: had a fair chance, confidently below",IF($H253&gt;$M$14,"KEEP: confidently above the benchmark",IF($C253&lt;$M$15,"WATCH: too few clicks to judge","WATCH: undecided")))))))</f>
        <v/>
      </c>
      <c r="K253" s="24">
        <f>IF(OR($A253="",LEFT(TRIM($A253),5)="Total"),0,1)</f>
        <v/>
      </c>
    </row>
    <row r="254">
      <c r="F254" s="23">
        <f>IF(OR($A254="",LEFT(TRIM($A254),5)="Total"),"",IF(OR(IF($M$4="",FALSE,ISNUMBER(SEARCH($M$4,$A254))),IF($M$5="",FALSE,ISNUMBER(SEARCH($M$5,$A254))),IF($M$6="",FALSE,ISNUMBER(SEARCH($M$6,$A254))),IF($M$7="",FALSE,ISNUMBER(SEARCH($M$7,$A254))),IF($M$8="",FALSE,ISNUMBER(SEARCH($M$8,$A254)))),"match","no match"))</f>
        <v/>
      </c>
      <c r="G254" s="12">
        <f>IF(OR(OR($A254="",LEFT(TRIM($A254),5)="Total"),NOT(ISNUMBER($C254)),$C254=0),"",$D254/$C254)</f>
        <v/>
      </c>
      <c r="H254" s="12">
        <f>IF($G254="","",MAX(0,(($D254/$C254)+$M$13^2/(2*$C254))/(1+$M$13^2/$C254)-$M$13*SQRT(($D254/$C254)*(1-$D254/$C254)/$C254+$M$13^2/(4*$C254^2))/(1+$M$13^2/$C254)))</f>
        <v/>
      </c>
      <c r="I254" s="12">
        <f>IF($G254="","",MIN(1,(($D254/$C254)+$M$13^2/(2*$C254))/(1+$M$13^2/$C254)+$M$13*SQRT(($D254/$C254)*(1-$D254/$C254)/$C254+$M$13^2/(4*$C254^2))/(1+$M$13^2/$C254)))</f>
        <v/>
      </c>
      <c r="J254" s="23">
        <f>IF($A254="","",IF(LEFT(TRIM($A254),5)="Total","ignored: a Total row",IF($F254="no match","BLOCK NOW: nothing to do with what you sell",IF($G254="","WATCH: no clicks yet",IF($I254&lt;$M$14,"BLOCK: had a fair chance, confidently below",IF($H254&gt;$M$14,"KEEP: confidently above the benchmark",IF($C254&lt;$M$15,"WATCH: too few clicks to judge","WATCH: undecided")))))))</f>
        <v/>
      </c>
      <c r="K254" s="24">
        <f>IF(OR($A254="",LEFT(TRIM($A254),5)="Total"),0,1)</f>
        <v/>
      </c>
    </row>
    <row r="255">
      <c r="F255" s="23">
        <f>IF(OR($A255="",LEFT(TRIM($A255),5)="Total"),"",IF(OR(IF($M$4="",FALSE,ISNUMBER(SEARCH($M$4,$A255))),IF($M$5="",FALSE,ISNUMBER(SEARCH($M$5,$A255))),IF($M$6="",FALSE,ISNUMBER(SEARCH($M$6,$A255))),IF($M$7="",FALSE,ISNUMBER(SEARCH($M$7,$A255))),IF($M$8="",FALSE,ISNUMBER(SEARCH($M$8,$A255)))),"match","no match"))</f>
        <v/>
      </c>
      <c r="G255" s="12">
        <f>IF(OR(OR($A255="",LEFT(TRIM($A255),5)="Total"),NOT(ISNUMBER($C255)),$C255=0),"",$D255/$C255)</f>
        <v/>
      </c>
      <c r="H255" s="12">
        <f>IF($G255="","",MAX(0,(($D255/$C255)+$M$13^2/(2*$C255))/(1+$M$13^2/$C255)-$M$13*SQRT(($D255/$C255)*(1-$D255/$C255)/$C255+$M$13^2/(4*$C255^2))/(1+$M$13^2/$C255)))</f>
        <v/>
      </c>
      <c r="I255" s="12">
        <f>IF($G255="","",MIN(1,(($D255/$C255)+$M$13^2/(2*$C255))/(1+$M$13^2/$C255)+$M$13*SQRT(($D255/$C255)*(1-$D255/$C255)/$C255+$M$13^2/(4*$C255^2))/(1+$M$13^2/$C255)))</f>
        <v/>
      </c>
      <c r="J255" s="23">
        <f>IF($A255="","",IF(LEFT(TRIM($A255),5)="Total","ignored: a Total row",IF($F255="no match","BLOCK NOW: nothing to do with what you sell",IF($G255="","WATCH: no clicks yet",IF($I255&lt;$M$14,"BLOCK: had a fair chance, confidently below",IF($H255&gt;$M$14,"KEEP: confidently above the benchmark",IF($C255&lt;$M$15,"WATCH: too few clicks to judge","WATCH: undecided")))))))</f>
        <v/>
      </c>
      <c r="K255" s="24">
        <f>IF(OR($A255="",LEFT(TRIM($A255),5)="Total"),0,1)</f>
        <v/>
      </c>
    </row>
    <row r="256">
      <c r="F256" s="23">
        <f>IF(OR($A256="",LEFT(TRIM($A256),5)="Total"),"",IF(OR(IF($M$4="",FALSE,ISNUMBER(SEARCH($M$4,$A256))),IF($M$5="",FALSE,ISNUMBER(SEARCH($M$5,$A256))),IF($M$6="",FALSE,ISNUMBER(SEARCH($M$6,$A256))),IF($M$7="",FALSE,ISNUMBER(SEARCH($M$7,$A256))),IF($M$8="",FALSE,ISNUMBER(SEARCH($M$8,$A256)))),"match","no match"))</f>
        <v/>
      </c>
      <c r="G256" s="12">
        <f>IF(OR(OR($A256="",LEFT(TRIM($A256),5)="Total"),NOT(ISNUMBER($C256)),$C256=0),"",$D256/$C256)</f>
        <v/>
      </c>
      <c r="H256" s="12">
        <f>IF($G256="","",MAX(0,(($D256/$C256)+$M$13^2/(2*$C256))/(1+$M$13^2/$C256)-$M$13*SQRT(($D256/$C256)*(1-$D256/$C256)/$C256+$M$13^2/(4*$C256^2))/(1+$M$13^2/$C256)))</f>
        <v/>
      </c>
      <c r="I256" s="12">
        <f>IF($G256="","",MIN(1,(($D256/$C256)+$M$13^2/(2*$C256))/(1+$M$13^2/$C256)+$M$13*SQRT(($D256/$C256)*(1-$D256/$C256)/$C256+$M$13^2/(4*$C256^2))/(1+$M$13^2/$C256)))</f>
        <v/>
      </c>
      <c r="J256" s="23">
        <f>IF($A256="","",IF(LEFT(TRIM($A256),5)="Total","ignored: a Total row",IF($F256="no match","BLOCK NOW: nothing to do with what you sell",IF($G256="","WATCH: no clicks yet",IF($I256&lt;$M$14,"BLOCK: had a fair chance, confidently below",IF($H256&gt;$M$14,"KEEP: confidently above the benchmark",IF($C256&lt;$M$15,"WATCH: too few clicks to judge","WATCH: undecided")))))))</f>
        <v/>
      </c>
      <c r="K256" s="24">
        <f>IF(OR($A256="",LEFT(TRIM($A256),5)="Total"),0,1)</f>
        <v/>
      </c>
    </row>
    <row r="257">
      <c r="F257" s="23">
        <f>IF(OR($A257="",LEFT(TRIM($A257),5)="Total"),"",IF(OR(IF($M$4="",FALSE,ISNUMBER(SEARCH($M$4,$A257))),IF($M$5="",FALSE,ISNUMBER(SEARCH($M$5,$A257))),IF($M$6="",FALSE,ISNUMBER(SEARCH($M$6,$A257))),IF($M$7="",FALSE,ISNUMBER(SEARCH($M$7,$A257))),IF($M$8="",FALSE,ISNUMBER(SEARCH($M$8,$A257)))),"match","no match"))</f>
        <v/>
      </c>
      <c r="G257" s="12">
        <f>IF(OR(OR($A257="",LEFT(TRIM($A257),5)="Total"),NOT(ISNUMBER($C257)),$C257=0),"",$D257/$C257)</f>
        <v/>
      </c>
      <c r="H257" s="12">
        <f>IF($G257="","",MAX(0,(($D257/$C257)+$M$13^2/(2*$C257))/(1+$M$13^2/$C257)-$M$13*SQRT(($D257/$C257)*(1-$D257/$C257)/$C257+$M$13^2/(4*$C257^2))/(1+$M$13^2/$C257)))</f>
        <v/>
      </c>
      <c r="I257" s="12">
        <f>IF($G257="","",MIN(1,(($D257/$C257)+$M$13^2/(2*$C257))/(1+$M$13^2/$C257)+$M$13*SQRT(($D257/$C257)*(1-$D257/$C257)/$C257+$M$13^2/(4*$C257^2))/(1+$M$13^2/$C257)))</f>
        <v/>
      </c>
      <c r="J257" s="23">
        <f>IF($A257="","",IF(LEFT(TRIM($A257),5)="Total","ignored: a Total row",IF($F257="no match","BLOCK NOW: nothing to do with what you sell",IF($G257="","WATCH: no clicks yet",IF($I257&lt;$M$14,"BLOCK: had a fair chance, confidently below",IF($H257&gt;$M$14,"KEEP: confidently above the benchmark",IF($C257&lt;$M$15,"WATCH: too few clicks to judge","WATCH: undecided")))))))</f>
        <v/>
      </c>
      <c r="K257" s="24">
        <f>IF(OR($A257="",LEFT(TRIM($A257),5)="Total"),0,1)</f>
        <v/>
      </c>
    </row>
    <row r="258">
      <c r="F258" s="23">
        <f>IF(OR($A258="",LEFT(TRIM($A258),5)="Total"),"",IF(OR(IF($M$4="",FALSE,ISNUMBER(SEARCH($M$4,$A258))),IF($M$5="",FALSE,ISNUMBER(SEARCH($M$5,$A258))),IF($M$6="",FALSE,ISNUMBER(SEARCH($M$6,$A258))),IF($M$7="",FALSE,ISNUMBER(SEARCH($M$7,$A258))),IF($M$8="",FALSE,ISNUMBER(SEARCH($M$8,$A258)))),"match","no match"))</f>
        <v/>
      </c>
      <c r="G258" s="12">
        <f>IF(OR(OR($A258="",LEFT(TRIM($A258),5)="Total"),NOT(ISNUMBER($C258)),$C258=0),"",$D258/$C258)</f>
        <v/>
      </c>
      <c r="H258" s="12">
        <f>IF($G258="","",MAX(0,(($D258/$C258)+$M$13^2/(2*$C258))/(1+$M$13^2/$C258)-$M$13*SQRT(($D258/$C258)*(1-$D258/$C258)/$C258+$M$13^2/(4*$C258^2))/(1+$M$13^2/$C258)))</f>
        <v/>
      </c>
      <c r="I258" s="12">
        <f>IF($G258="","",MIN(1,(($D258/$C258)+$M$13^2/(2*$C258))/(1+$M$13^2/$C258)+$M$13*SQRT(($D258/$C258)*(1-$D258/$C258)/$C258+$M$13^2/(4*$C258^2))/(1+$M$13^2/$C258)))</f>
        <v/>
      </c>
      <c r="J258" s="23">
        <f>IF($A258="","",IF(LEFT(TRIM($A258),5)="Total","ignored: a Total row",IF($F258="no match","BLOCK NOW: nothing to do with what you sell",IF($G258="","WATCH: no clicks yet",IF($I258&lt;$M$14,"BLOCK: had a fair chance, confidently below",IF($H258&gt;$M$14,"KEEP: confidently above the benchmark",IF($C258&lt;$M$15,"WATCH: too few clicks to judge","WATCH: undecided")))))))</f>
        <v/>
      </c>
      <c r="K258" s="24">
        <f>IF(OR($A258="",LEFT(TRIM($A258),5)="Total"),0,1)</f>
        <v/>
      </c>
    </row>
    <row r="259">
      <c r="F259" s="23">
        <f>IF(OR($A259="",LEFT(TRIM($A259),5)="Total"),"",IF(OR(IF($M$4="",FALSE,ISNUMBER(SEARCH($M$4,$A259))),IF($M$5="",FALSE,ISNUMBER(SEARCH($M$5,$A259))),IF($M$6="",FALSE,ISNUMBER(SEARCH($M$6,$A259))),IF($M$7="",FALSE,ISNUMBER(SEARCH($M$7,$A259))),IF($M$8="",FALSE,ISNUMBER(SEARCH($M$8,$A259)))),"match","no match"))</f>
        <v/>
      </c>
      <c r="G259" s="12">
        <f>IF(OR(OR($A259="",LEFT(TRIM($A259),5)="Total"),NOT(ISNUMBER($C259)),$C259=0),"",$D259/$C259)</f>
        <v/>
      </c>
      <c r="H259" s="12">
        <f>IF($G259="","",MAX(0,(($D259/$C259)+$M$13^2/(2*$C259))/(1+$M$13^2/$C259)-$M$13*SQRT(($D259/$C259)*(1-$D259/$C259)/$C259+$M$13^2/(4*$C259^2))/(1+$M$13^2/$C259)))</f>
        <v/>
      </c>
      <c r="I259" s="12">
        <f>IF($G259="","",MIN(1,(($D259/$C259)+$M$13^2/(2*$C259))/(1+$M$13^2/$C259)+$M$13*SQRT(($D259/$C259)*(1-$D259/$C259)/$C259+$M$13^2/(4*$C259^2))/(1+$M$13^2/$C259)))</f>
        <v/>
      </c>
      <c r="J259" s="23">
        <f>IF($A259="","",IF(LEFT(TRIM($A259),5)="Total","ignored: a Total row",IF($F259="no match","BLOCK NOW: nothing to do with what you sell",IF($G259="","WATCH: no clicks yet",IF($I259&lt;$M$14,"BLOCK: had a fair chance, confidently below",IF($H259&gt;$M$14,"KEEP: confidently above the benchmark",IF($C259&lt;$M$15,"WATCH: too few clicks to judge","WATCH: undecided")))))))</f>
        <v/>
      </c>
      <c r="K259" s="24">
        <f>IF(OR($A259="",LEFT(TRIM($A259),5)="Total"),0,1)</f>
        <v/>
      </c>
    </row>
    <row r="260">
      <c r="F260" s="23">
        <f>IF(OR($A260="",LEFT(TRIM($A260),5)="Total"),"",IF(OR(IF($M$4="",FALSE,ISNUMBER(SEARCH($M$4,$A260))),IF($M$5="",FALSE,ISNUMBER(SEARCH($M$5,$A260))),IF($M$6="",FALSE,ISNUMBER(SEARCH($M$6,$A260))),IF($M$7="",FALSE,ISNUMBER(SEARCH($M$7,$A260))),IF($M$8="",FALSE,ISNUMBER(SEARCH($M$8,$A260)))),"match","no match"))</f>
        <v/>
      </c>
      <c r="G260" s="12">
        <f>IF(OR(OR($A260="",LEFT(TRIM($A260),5)="Total"),NOT(ISNUMBER($C260)),$C260=0),"",$D260/$C260)</f>
        <v/>
      </c>
      <c r="H260" s="12">
        <f>IF($G260="","",MAX(0,(($D260/$C260)+$M$13^2/(2*$C260))/(1+$M$13^2/$C260)-$M$13*SQRT(($D260/$C260)*(1-$D260/$C260)/$C260+$M$13^2/(4*$C260^2))/(1+$M$13^2/$C260)))</f>
        <v/>
      </c>
      <c r="I260" s="12">
        <f>IF($G260="","",MIN(1,(($D260/$C260)+$M$13^2/(2*$C260))/(1+$M$13^2/$C260)+$M$13*SQRT(($D260/$C260)*(1-$D260/$C260)/$C260+$M$13^2/(4*$C260^2))/(1+$M$13^2/$C260)))</f>
        <v/>
      </c>
      <c r="J260" s="23">
        <f>IF($A260="","",IF(LEFT(TRIM($A260),5)="Total","ignored: a Total row",IF($F260="no match","BLOCK NOW: nothing to do with what you sell",IF($G260="","WATCH: no clicks yet",IF($I260&lt;$M$14,"BLOCK: had a fair chance, confidently below",IF($H260&gt;$M$14,"KEEP: confidently above the benchmark",IF($C260&lt;$M$15,"WATCH: too few clicks to judge","WATCH: undecided")))))))</f>
        <v/>
      </c>
      <c r="K260" s="24">
        <f>IF(OR($A260="",LEFT(TRIM($A260),5)="Total"),0,1)</f>
        <v/>
      </c>
    </row>
    <row r="261">
      <c r="F261" s="23">
        <f>IF(OR($A261="",LEFT(TRIM($A261),5)="Total"),"",IF(OR(IF($M$4="",FALSE,ISNUMBER(SEARCH($M$4,$A261))),IF($M$5="",FALSE,ISNUMBER(SEARCH($M$5,$A261))),IF($M$6="",FALSE,ISNUMBER(SEARCH($M$6,$A261))),IF($M$7="",FALSE,ISNUMBER(SEARCH($M$7,$A261))),IF($M$8="",FALSE,ISNUMBER(SEARCH($M$8,$A261)))),"match","no match"))</f>
        <v/>
      </c>
      <c r="G261" s="12">
        <f>IF(OR(OR($A261="",LEFT(TRIM($A261),5)="Total"),NOT(ISNUMBER($C261)),$C261=0),"",$D261/$C261)</f>
        <v/>
      </c>
      <c r="H261" s="12">
        <f>IF($G261="","",MAX(0,(($D261/$C261)+$M$13^2/(2*$C261))/(1+$M$13^2/$C261)-$M$13*SQRT(($D261/$C261)*(1-$D261/$C261)/$C261+$M$13^2/(4*$C261^2))/(1+$M$13^2/$C261)))</f>
        <v/>
      </c>
      <c r="I261" s="12">
        <f>IF($G261="","",MIN(1,(($D261/$C261)+$M$13^2/(2*$C261))/(1+$M$13^2/$C261)+$M$13*SQRT(($D261/$C261)*(1-$D261/$C261)/$C261+$M$13^2/(4*$C261^2))/(1+$M$13^2/$C261)))</f>
        <v/>
      </c>
      <c r="J261" s="23">
        <f>IF($A261="","",IF(LEFT(TRIM($A261),5)="Total","ignored: a Total row",IF($F261="no match","BLOCK NOW: nothing to do with what you sell",IF($G261="","WATCH: no clicks yet",IF($I261&lt;$M$14,"BLOCK: had a fair chance, confidently below",IF($H261&gt;$M$14,"KEEP: confidently above the benchmark",IF($C261&lt;$M$15,"WATCH: too few clicks to judge","WATCH: undecided")))))))</f>
        <v/>
      </c>
      <c r="K261" s="24">
        <f>IF(OR($A261="",LEFT(TRIM($A261),5)="Total"),0,1)</f>
        <v/>
      </c>
    </row>
    <row r="262">
      <c r="F262" s="23">
        <f>IF(OR($A262="",LEFT(TRIM($A262),5)="Total"),"",IF(OR(IF($M$4="",FALSE,ISNUMBER(SEARCH($M$4,$A262))),IF($M$5="",FALSE,ISNUMBER(SEARCH($M$5,$A262))),IF($M$6="",FALSE,ISNUMBER(SEARCH($M$6,$A262))),IF($M$7="",FALSE,ISNUMBER(SEARCH($M$7,$A262))),IF($M$8="",FALSE,ISNUMBER(SEARCH($M$8,$A262)))),"match","no match"))</f>
        <v/>
      </c>
      <c r="G262" s="12">
        <f>IF(OR(OR($A262="",LEFT(TRIM($A262),5)="Total"),NOT(ISNUMBER($C262)),$C262=0),"",$D262/$C262)</f>
        <v/>
      </c>
      <c r="H262" s="12">
        <f>IF($G262="","",MAX(0,(($D262/$C262)+$M$13^2/(2*$C262))/(1+$M$13^2/$C262)-$M$13*SQRT(($D262/$C262)*(1-$D262/$C262)/$C262+$M$13^2/(4*$C262^2))/(1+$M$13^2/$C262)))</f>
        <v/>
      </c>
      <c r="I262" s="12">
        <f>IF($G262="","",MIN(1,(($D262/$C262)+$M$13^2/(2*$C262))/(1+$M$13^2/$C262)+$M$13*SQRT(($D262/$C262)*(1-$D262/$C262)/$C262+$M$13^2/(4*$C262^2))/(1+$M$13^2/$C262)))</f>
        <v/>
      </c>
      <c r="J262" s="23">
        <f>IF($A262="","",IF(LEFT(TRIM($A262),5)="Total","ignored: a Total row",IF($F262="no match","BLOCK NOW: nothing to do with what you sell",IF($G262="","WATCH: no clicks yet",IF($I262&lt;$M$14,"BLOCK: had a fair chance, confidently below",IF($H262&gt;$M$14,"KEEP: confidently above the benchmark",IF($C262&lt;$M$15,"WATCH: too few clicks to judge","WATCH: undecided")))))))</f>
        <v/>
      </c>
      <c r="K262" s="24">
        <f>IF(OR($A262="",LEFT(TRIM($A262),5)="Total"),0,1)</f>
        <v/>
      </c>
    </row>
    <row r="263">
      <c r="F263" s="23">
        <f>IF(OR($A263="",LEFT(TRIM($A263),5)="Total"),"",IF(OR(IF($M$4="",FALSE,ISNUMBER(SEARCH($M$4,$A263))),IF($M$5="",FALSE,ISNUMBER(SEARCH($M$5,$A263))),IF($M$6="",FALSE,ISNUMBER(SEARCH($M$6,$A263))),IF($M$7="",FALSE,ISNUMBER(SEARCH($M$7,$A263))),IF($M$8="",FALSE,ISNUMBER(SEARCH($M$8,$A263)))),"match","no match"))</f>
        <v/>
      </c>
      <c r="G263" s="12">
        <f>IF(OR(OR($A263="",LEFT(TRIM($A263),5)="Total"),NOT(ISNUMBER($C263)),$C263=0),"",$D263/$C263)</f>
        <v/>
      </c>
      <c r="H263" s="12">
        <f>IF($G263="","",MAX(0,(($D263/$C263)+$M$13^2/(2*$C263))/(1+$M$13^2/$C263)-$M$13*SQRT(($D263/$C263)*(1-$D263/$C263)/$C263+$M$13^2/(4*$C263^2))/(1+$M$13^2/$C263)))</f>
        <v/>
      </c>
      <c r="I263" s="12">
        <f>IF($G263="","",MIN(1,(($D263/$C263)+$M$13^2/(2*$C263))/(1+$M$13^2/$C263)+$M$13*SQRT(($D263/$C263)*(1-$D263/$C263)/$C263+$M$13^2/(4*$C263^2))/(1+$M$13^2/$C263)))</f>
        <v/>
      </c>
      <c r="J263" s="23">
        <f>IF($A263="","",IF(LEFT(TRIM($A263),5)="Total","ignored: a Total row",IF($F263="no match","BLOCK NOW: nothing to do with what you sell",IF($G263="","WATCH: no clicks yet",IF($I263&lt;$M$14,"BLOCK: had a fair chance, confidently below",IF($H263&gt;$M$14,"KEEP: confidently above the benchmark",IF($C263&lt;$M$15,"WATCH: too few clicks to judge","WATCH: undecided")))))))</f>
        <v/>
      </c>
      <c r="K263" s="24">
        <f>IF(OR($A263="",LEFT(TRIM($A263),5)="Total"),0,1)</f>
        <v/>
      </c>
    </row>
    <row r="264">
      <c r="F264" s="23">
        <f>IF(OR($A264="",LEFT(TRIM($A264),5)="Total"),"",IF(OR(IF($M$4="",FALSE,ISNUMBER(SEARCH($M$4,$A264))),IF($M$5="",FALSE,ISNUMBER(SEARCH($M$5,$A264))),IF($M$6="",FALSE,ISNUMBER(SEARCH($M$6,$A264))),IF($M$7="",FALSE,ISNUMBER(SEARCH($M$7,$A264))),IF($M$8="",FALSE,ISNUMBER(SEARCH($M$8,$A264)))),"match","no match"))</f>
        <v/>
      </c>
      <c r="G264" s="12">
        <f>IF(OR(OR($A264="",LEFT(TRIM($A264),5)="Total"),NOT(ISNUMBER($C264)),$C264=0),"",$D264/$C264)</f>
        <v/>
      </c>
      <c r="H264" s="12">
        <f>IF($G264="","",MAX(0,(($D264/$C264)+$M$13^2/(2*$C264))/(1+$M$13^2/$C264)-$M$13*SQRT(($D264/$C264)*(1-$D264/$C264)/$C264+$M$13^2/(4*$C264^2))/(1+$M$13^2/$C264)))</f>
        <v/>
      </c>
      <c r="I264" s="12">
        <f>IF($G264="","",MIN(1,(($D264/$C264)+$M$13^2/(2*$C264))/(1+$M$13^2/$C264)+$M$13*SQRT(($D264/$C264)*(1-$D264/$C264)/$C264+$M$13^2/(4*$C264^2))/(1+$M$13^2/$C264)))</f>
        <v/>
      </c>
      <c r="J264" s="23">
        <f>IF($A264="","",IF(LEFT(TRIM($A264),5)="Total","ignored: a Total row",IF($F264="no match","BLOCK NOW: nothing to do with what you sell",IF($G264="","WATCH: no clicks yet",IF($I264&lt;$M$14,"BLOCK: had a fair chance, confidently below",IF($H264&gt;$M$14,"KEEP: confidently above the benchmark",IF($C264&lt;$M$15,"WATCH: too few clicks to judge","WATCH: undecided")))))))</f>
        <v/>
      </c>
      <c r="K264" s="24">
        <f>IF(OR($A264="",LEFT(TRIM($A264),5)="Total"),0,1)</f>
        <v/>
      </c>
    </row>
    <row r="265">
      <c r="F265" s="23">
        <f>IF(OR($A265="",LEFT(TRIM($A265),5)="Total"),"",IF(OR(IF($M$4="",FALSE,ISNUMBER(SEARCH($M$4,$A265))),IF($M$5="",FALSE,ISNUMBER(SEARCH($M$5,$A265))),IF($M$6="",FALSE,ISNUMBER(SEARCH($M$6,$A265))),IF($M$7="",FALSE,ISNUMBER(SEARCH($M$7,$A265))),IF($M$8="",FALSE,ISNUMBER(SEARCH($M$8,$A265)))),"match","no match"))</f>
        <v/>
      </c>
      <c r="G265" s="12">
        <f>IF(OR(OR($A265="",LEFT(TRIM($A265),5)="Total"),NOT(ISNUMBER($C265)),$C265=0),"",$D265/$C265)</f>
        <v/>
      </c>
      <c r="H265" s="12">
        <f>IF($G265="","",MAX(0,(($D265/$C265)+$M$13^2/(2*$C265))/(1+$M$13^2/$C265)-$M$13*SQRT(($D265/$C265)*(1-$D265/$C265)/$C265+$M$13^2/(4*$C265^2))/(1+$M$13^2/$C265)))</f>
        <v/>
      </c>
      <c r="I265" s="12">
        <f>IF($G265="","",MIN(1,(($D265/$C265)+$M$13^2/(2*$C265))/(1+$M$13^2/$C265)+$M$13*SQRT(($D265/$C265)*(1-$D265/$C265)/$C265+$M$13^2/(4*$C265^2))/(1+$M$13^2/$C265)))</f>
        <v/>
      </c>
      <c r="J265" s="23">
        <f>IF($A265="","",IF(LEFT(TRIM($A265),5)="Total","ignored: a Total row",IF($F265="no match","BLOCK NOW: nothing to do with what you sell",IF($G265="","WATCH: no clicks yet",IF($I265&lt;$M$14,"BLOCK: had a fair chance, confidently below",IF($H265&gt;$M$14,"KEEP: confidently above the benchmark",IF($C265&lt;$M$15,"WATCH: too few clicks to judge","WATCH: undecided")))))))</f>
        <v/>
      </c>
      <c r="K265" s="24">
        <f>IF(OR($A265="",LEFT(TRIM($A265),5)="Total"),0,1)</f>
        <v/>
      </c>
    </row>
    <row r="266">
      <c r="F266" s="23">
        <f>IF(OR($A266="",LEFT(TRIM($A266),5)="Total"),"",IF(OR(IF($M$4="",FALSE,ISNUMBER(SEARCH($M$4,$A266))),IF($M$5="",FALSE,ISNUMBER(SEARCH($M$5,$A266))),IF($M$6="",FALSE,ISNUMBER(SEARCH($M$6,$A266))),IF($M$7="",FALSE,ISNUMBER(SEARCH($M$7,$A266))),IF($M$8="",FALSE,ISNUMBER(SEARCH($M$8,$A266)))),"match","no match"))</f>
        <v/>
      </c>
      <c r="G266" s="12">
        <f>IF(OR(OR($A266="",LEFT(TRIM($A266),5)="Total"),NOT(ISNUMBER($C266)),$C266=0),"",$D266/$C266)</f>
        <v/>
      </c>
      <c r="H266" s="12">
        <f>IF($G266="","",MAX(0,(($D266/$C266)+$M$13^2/(2*$C266))/(1+$M$13^2/$C266)-$M$13*SQRT(($D266/$C266)*(1-$D266/$C266)/$C266+$M$13^2/(4*$C266^2))/(1+$M$13^2/$C266)))</f>
        <v/>
      </c>
      <c r="I266" s="12">
        <f>IF($G266="","",MIN(1,(($D266/$C266)+$M$13^2/(2*$C266))/(1+$M$13^2/$C266)+$M$13*SQRT(($D266/$C266)*(1-$D266/$C266)/$C266+$M$13^2/(4*$C266^2))/(1+$M$13^2/$C266)))</f>
        <v/>
      </c>
      <c r="J266" s="23">
        <f>IF($A266="","",IF(LEFT(TRIM($A266),5)="Total","ignored: a Total row",IF($F266="no match","BLOCK NOW: nothing to do with what you sell",IF($G266="","WATCH: no clicks yet",IF($I266&lt;$M$14,"BLOCK: had a fair chance, confidently below",IF($H266&gt;$M$14,"KEEP: confidently above the benchmark",IF($C266&lt;$M$15,"WATCH: too few clicks to judge","WATCH: undecided")))))))</f>
        <v/>
      </c>
      <c r="K266" s="24">
        <f>IF(OR($A266="",LEFT(TRIM($A266),5)="Total"),0,1)</f>
        <v/>
      </c>
    </row>
    <row r="267">
      <c r="F267" s="23">
        <f>IF(OR($A267="",LEFT(TRIM($A267),5)="Total"),"",IF(OR(IF($M$4="",FALSE,ISNUMBER(SEARCH($M$4,$A267))),IF($M$5="",FALSE,ISNUMBER(SEARCH($M$5,$A267))),IF($M$6="",FALSE,ISNUMBER(SEARCH($M$6,$A267))),IF($M$7="",FALSE,ISNUMBER(SEARCH($M$7,$A267))),IF($M$8="",FALSE,ISNUMBER(SEARCH($M$8,$A267)))),"match","no match"))</f>
        <v/>
      </c>
      <c r="G267" s="12">
        <f>IF(OR(OR($A267="",LEFT(TRIM($A267),5)="Total"),NOT(ISNUMBER($C267)),$C267=0),"",$D267/$C267)</f>
        <v/>
      </c>
      <c r="H267" s="12">
        <f>IF($G267="","",MAX(0,(($D267/$C267)+$M$13^2/(2*$C267))/(1+$M$13^2/$C267)-$M$13*SQRT(($D267/$C267)*(1-$D267/$C267)/$C267+$M$13^2/(4*$C267^2))/(1+$M$13^2/$C267)))</f>
        <v/>
      </c>
      <c r="I267" s="12">
        <f>IF($G267="","",MIN(1,(($D267/$C267)+$M$13^2/(2*$C267))/(1+$M$13^2/$C267)+$M$13*SQRT(($D267/$C267)*(1-$D267/$C267)/$C267+$M$13^2/(4*$C267^2))/(1+$M$13^2/$C267)))</f>
        <v/>
      </c>
      <c r="J267" s="23">
        <f>IF($A267="","",IF(LEFT(TRIM($A267),5)="Total","ignored: a Total row",IF($F267="no match","BLOCK NOW: nothing to do with what you sell",IF($G267="","WATCH: no clicks yet",IF($I267&lt;$M$14,"BLOCK: had a fair chance, confidently below",IF($H267&gt;$M$14,"KEEP: confidently above the benchmark",IF($C267&lt;$M$15,"WATCH: too few clicks to judge","WATCH: undecided")))))))</f>
        <v/>
      </c>
      <c r="K267" s="24">
        <f>IF(OR($A267="",LEFT(TRIM($A267),5)="Total"),0,1)</f>
        <v/>
      </c>
    </row>
    <row r="268">
      <c r="F268" s="23">
        <f>IF(OR($A268="",LEFT(TRIM($A268),5)="Total"),"",IF(OR(IF($M$4="",FALSE,ISNUMBER(SEARCH($M$4,$A268))),IF($M$5="",FALSE,ISNUMBER(SEARCH($M$5,$A268))),IF($M$6="",FALSE,ISNUMBER(SEARCH($M$6,$A268))),IF($M$7="",FALSE,ISNUMBER(SEARCH($M$7,$A268))),IF($M$8="",FALSE,ISNUMBER(SEARCH($M$8,$A268)))),"match","no match"))</f>
        <v/>
      </c>
      <c r="G268" s="12">
        <f>IF(OR(OR($A268="",LEFT(TRIM($A268),5)="Total"),NOT(ISNUMBER($C268)),$C268=0),"",$D268/$C268)</f>
        <v/>
      </c>
      <c r="H268" s="12">
        <f>IF($G268="","",MAX(0,(($D268/$C268)+$M$13^2/(2*$C268))/(1+$M$13^2/$C268)-$M$13*SQRT(($D268/$C268)*(1-$D268/$C268)/$C268+$M$13^2/(4*$C268^2))/(1+$M$13^2/$C268)))</f>
        <v/>
      </c>
      <c r="I268" s="12">
        <f>IF($G268="","",MIN(1,(($D268/$C268)+$M$13^2/(2*$C268))/(1+$M$13^2/$C268)+$M$13*SQRT(($D268/$C268)*(1-$D268/$C268)/$C268+$M$13^2/(4*$C268^2))/(1+$M$13^2/$C268)))</f>
        <v/>
      </c>
      <c r="J268" s="23">
        <f>IF($A268="","",IF(LEFT(TRIM($A268),5)="Total","ignored: a Total row",IF($F268="no match","BLOCK NOW: nothing to do with what you sell",IF($G268="","WATCH: no clicks yet",IF($I268&lt;$M$14,"BLOCK: had a fair chance, confidently below",IF($H268&gt;$M$14,"KEEP: confidently above the benchmark",IF($C268&lt;$M$15,"WATCH: too few clicks to judge","WATCH: undecided")))))))</f>
        <v/>
      </c>
      <c r="K268" s="24">
        <f>IF(OR($A268="",LEFT(TRIM($A268),5)="Total"),0,1)</f>
        <v/>
      </c>
    </row>
    <row r="269">
      <c r="F269" s="23">
        <f>IF(OR($A269="",LEFT(TRIM($A269),5)="Total"),"",IF(OR(IF($M$4="",FALSE,ISNUMBER(SEARCH($M$4,$A269))),IF($M$5="",FALSE,ISNUMBER(SEARCH($M$5,$A269))),IF($M$6="",FALSE,ISNUMBER(SEARCH($M$6,$A269))),IF($M$7="",FALSE,ISNUMBER(SEARCH($M$7,$A269))),IF($M$8="",FALSE,ISNUMBER(SEARCH($M$8,$A269)))),"match","no match"))</f>
        <v/>
      </c>
      <c r="G269" s="12">
        <f>IF(OR(OR($A269="",LEFT(TRIM($A269),5)="Total"),NOT(ISNUMBER($C269)),$C269=0),"",$D269/$C269)</f>
        <v/>
      </c>
      <c r="H269" s="12">
        <f>IF($G269="","",MAX(0,(($D269/$C269)+$M$13^2/(2*$C269))/(1+$M$13^2/$C269)-$M$13*SQRT(($D269/$C269)*(1-$D269/$C269)/$C269+$M$13^2/(4*$C269^2))/(1+$M$13^2/$C269)))</f>
        <v/>
      </c>
      <c r="I269" s="12">
        <f>IF($G269="","",MIN(1,(($D269/$C269)+$M$13^2/(2*$C269))/(1+$M$13^2/$C269)+$M$13*SQRT(($D269/$C269)*(1-$D269/$C269)/$C269+$M$13^2/(4*$C269^2))/(1+$M$13^2/$C269)))</f>
        <v/>
      </c>
      <c r="J269" s="23">
        <f>IF($A269="","",IF(LEFT(TRIM($A269),5)="Total","ignored: a Total row",IF($F269="no match","BLOCK NOW: nothing to do with what you sell",IF($G269="","WATCH: no clicks yet",IF($I269&lt;$M$14,"BLOCK: had a fair chance, confidently below",IF($H269&gt;$M$14,"KEEP: confidently above the benchmark",IF($C269&lt;$M$15,"WATCH: too few clicks to judge","WATCH: undecided")))))))</f>
        <v/>
      </c>
      <c r="K269" s="24">
        <f>IF(OR($A269="",LEFT(TRIM($A269),5)="Total"),0,1)</f>
        <v/>
      </c>
    </row>
    <row r="270">
      <c r="F270" s="23">
        <f>IF(OR($A270="",LEFT(TRIM($A270),5)="Total"),"",IF(OR(IF($M$4="",FALSE,ISNUMBER(SEARCH($M$4,$A270))),IF($M$5="",FALSE,ISNUMBER(SEARCH($M$5,$A270))),IF($M$6="",FALSE,ISNUMBER(SEARCH($M$6,$A270))),IF($M$7="",FALSE,ISNUMBER(SEARCH($M$7,$A270))),IF($M$8="",FALSE,ISNUMBER(SEARCH($M$8,$A270)))),"match","no match"))</f>
        <v/>
      </c>
      <c r="G270" s="12">
        <f>IF(OR(OR($A270="",LEFT(TRIM($A270),5)="Total"),NOT(ISNUMBER($C270)),$C270=0),"",$D270/$C270)</f>
        <v/>
      </c>
      <c r="H270" s="12">
        <f>IF($G270="","",MAX(0,(($D270/$C270)+$M$13^2/(2*$C270))/(1+$M$13^2/$C270)-$M$13*SQRT(($D270/$C270)*(1-$D270/$C270)/$C270+$M$13^2/(4*$C270^2))/(1+$M$13^2/$C270)))</f>
        <v/>
      </c>
      <c r="I270" s="12">
        <f>IF($G270="","",MIN(1,(($D270/$C270)+$M$13^2/(2*$C270))/(1+$M$13^2/$C270)+$M$13*SQRT(($D270/$C270)*(1-$D270/$C270)/$C270+$M$13^2/(4*$C270^2))/(1+$M$13^2/$C270)))</f>
        <v/>
      </c>
      <c r="J270" s="23">
        <f>IF($A270="","",IF(LEFT(TRIM($A270),5)="Total","ignored: a Total row",IF($F270="no match","BLOCK NOW: nothing to do with what you sell",IF($G270="","WATCH: no clicks yet",IF($I270&lt;$M$14,"BLOCK: had a fair chance, confidently below",IF($H270&gt;$M$14,"KEEP: confidently above the benchmark",IF($C270&lt;$M$15,"WATCH: too few clicks to judge","WATCH: undecided")))))))</f>
        <v/>
      </c>
      <c r="K270" s="24">
        <f>IF(OR($A270="",LEFT(TRIM($A270),5)="Total"),0,1)</f>
        <v/>
      </c>
    </row>
    <row r="271">
      <c r="F271" s="23">
        <f>IF(OR($A271="",LEFT(TRIM($A271),5)="Total"),"",IF(OR(IF($M$4="",FALSE,ISNUMBER(SEARCH($M$4,$A271))),IF($M$5="",FALSE,ISNUMBER(SEARCH($M$5,$A271))),IF($M$6="",FALSE,ISNUMBER(SEARCH($M$6,$A271))),IF($M$7="",FALSE,ISNUMBER(SEARCH($M$7,$A271))),IF($M$8="",FALSE,ISNUMBER(SEARCH($M$8,$A271)))),"match","no match"))</f>
        <v/>
      </c>
      <c r="G271" s="12">
        <f>IF(OR(OR($A271="",LEFT(TRIM($A271),5)="Total"),NOT(ISNUMBER($C271)),$C271=0),"",$D271/$C271)</f>
        <v/>
      </c>
      <c r="H271" s="12">
        <f>IF($G271="","",MAX(0,(($D271/$C271)+$M$13^2/(2*$C271))/(1+$M$13^2/$C271)-$M$13*SQRT(($D271/$C271)*(1-$D271/$C271)/$C271+$M$13^2/(4*$C271^2))/(1+$M$13^2/$C271)))</f>
        <v/>
      </c>
      <c r="I271" s="12">
        <f>IF($G271="","",MIN(1,(($D271/$C271)+$M$13^2/(2*$C271))/(1+$M$13^2/$C271)+$M$13*SQRT(($D271/$C271)*(1-$D271/$C271)/$C271+$M$13^2/(4*$C271^2))/(1+$M$13^2/$C271)))</f>
        <v/>
      </c>
      <c r="J271" s="23">
        <f>IF($A271="","",IF(LEFT(TRIM($A271),5)="Total","ignored: a Total row",IF($F271="no match","BLOCK NOW: nothing to do with what you sell",IF($G271="","WATCH: no clicks yet",IF($I271&lt;$M$14,"BLOCK: had a fair chance, confidently below",IF($H271&gt;$M$14,"KEEP: confidently above the benchmark",IF($C271&lt;$M$15,"WATCH: too few clicks to judge","WATCH: undecided")))))))</f>
        <v/>
      </c>
      <c r="K271" s="24">
        <f>IF(OR($A271="",LEFT(TRIM($A271),5)="Total"),0,1)</f>
        <v/>
      </c>
    </row>
    <row r="272">
      <c r="F272" s="23">
        <f>IF(OR($A272="",LEFT(TRIM($A272),5)="Total"),"",IF(OR(IF($M$4="",FALSE,ISNUMBER(SEARCH($M$4,$A272))),IF($M$5="",FALSE,ISNUMBER(SEARCH($M$5,$A272))),IF($M$6="",FALSE,ISNUMBER(SEARCH($M$6,$A272))),IF($M$7="",FALSE,ISNUMBER(SEARCH($M$7,$A272))),IF($M$8="",FALSE,ISNUMBER(SEARCH($M$8,$A272)))),"match","no match"))</f>
        <v/>
      </c>
      <c r="G272" s="12">
        <f>IF(OR(OR($A272="",LEFT(TRIM($A272),5)="Total"),NOT(ISNUMBER($C272)),$C272=0),"",$D272/$C272)</f>
        <v/>
      </c>
      <c r="H272" s="12">
        <f>IF($G272="","",MAX(0,(($D272/$C272)+$M$13^2/(2*$C272))/(1+$M$13^2/$C272)-$M$13*SQRT(($D272/$C272)*(1-$D272/$C272)/$C272+$M$13^2/(4*$C272^2))/(1+$M$13^2/$C272)))</f>
        <v/>
      </c>
      <c r="I272" s="12">
        <f>IF($G272="","",MIN(1,(($D272/$C272)+$M$13^2/(2*$C272))/(1+$M$13^2/$C272)+$M$13*SQRT(($D272/$C272)*(1-$D272/$C272)/$C272+$M$13^2/(4*$C272^2))/(1+$M$13^2/$C272)))</f>
        <v/>
      </c>
      <c r="J272" s="23">
        <f>IF($A272="","",IF(LEFT(TRIM($A272),5)="Total","ignored: a Total row",IF($F272="no match","BLOCK NOW: nothing to do with what you sell",IF($G272="","WATCH: no clicks yet",IF($I272&lt;$M$14,"BLOCK: had a fair chance, confidently below",IF($H272&gt;$M$14,"KEEP: confidently above the benchmark",IF($C272&lt;$M$15,"WATCH: too few clicks to judge","WATCH: undecided")))))))</f>
        <v/>
      </c>
      <c r="K272" s="24">
        <f>IF(OR($A272="",LEFT(TRIM($A272),5)="Total"),0,1)</f>
        <v/>
      </c>
    </row>
    <row r="273">
      <c r="F273" s="23">
        <f>IF(OR($A273="",LEFT(TRIM($A273),5)="Total"),"",IF(OR(IF($M$4="",FALSE,ISNUMBER(SEARCH($M$4,$A273))),IF($M$5="",FALSE,ISNUMBER(SEARCH($M$5,$A273))),IF($M$6="",FALSE,ISNUMBER(SEARCH($M$6,$A273))),IF($M$7="",FALSE,ISNUMBER(SEARCH($M$7,$A273))),IF($M$8="",FALSE,ISNUMBER(SEARCH($M$8,$A273)))),"match","no match"))</f>
        <v/>
      </c>
      <c r="G273" s="12">
        <f>IF(OR(OR($A273="",LEFT(TRIM($A273),5)="Total"),NOT(ISNUMBER($C273)),$C273=0),"",$D273/$C273)</f>
        <v/>
      </c>
      <c r="H273" s="12">
        <f>IF($G273="","",MAX(0,(($D273/$C273)+$M$13^2/(2*$C273))/(1+$M$13^2/$C273)-$M$13*SQRT(($D273/$C273)*(1-$D273/$C273)/$C273+$M$13^2/(4*$C273^2))/(1+$M$13^2/$C273)))</f>
        <v/>
      </c>
      <c r="I273" s="12">
        <f>IF($G273="","",MIN(1,(($D273/$C273)+$M$13^2/(2*$C273))/(1+$M$13^2/$C273)+$M$13*SQRT(($D273/$C273)*(1-$D273/$C273)/$C273+$M$13^2/(4*$C273^2))/(1+$M$13^2/$C273)))</f>
        <v/>
      </c>
      <c r="J273" s="23">
        <f>IF($A273="","",IF(LEFT(TRIM($A273),5)="Total","ignored: a Total row",IF($F273="no match","BLOCK NOW: nothing to do with what you sell",IF($G273="","WATCH: no clicks yet",IF($I273&lt;$M$14,"BLOCK: had a fair chance, confidently below",IF($H273&gt;$M$14,"KEEP: confidently above the benchmark",IF($C273&lt;$M$15,"WATCH: too few clicks to judge","WATCH: undecided")))))))</f>
        <v/>
      </c>
      <c r="K273" s="24">
        <f>IF(OR($A273="",LEFT(TRIM($A273),5)="Total"),0,1)</f>
        <v/>
      </c>
    </row>
    <row r="274">
      <c r="F274" s="23">
        <f>IF(OR($A274="",LEFT(TRIM($A274),5)="Total"),"",IF(OR(IF($M$4="",FALSE,ISNUMBER(SEARCH($M$4,$A274))),IF($M$5="",FALSE,ISNUMBER(SEARCH($M$5,$A274))),IF($M$6="",FALSE,ISNUMBER(SEARCH($M$6,$A274))),IF($M$7="",FALSE,ISNUMBER(SEARCH($M$7,$A274))),IF($M$8="",FALSE,ISNUMBER(SEARCH($M$8,$A274)))),"match","no match"))</f>
        <v/>
      </c>
      <c r="G274" s="12">
        <f>IF(OR(OR($A274="",LEFT(TRIM($A274),5)="Total"),NOT(ISNUMBER($C274)),$C274=0),"",$D274/$C274)</f>
        <v/>
      </c>
      <c r="H274" s="12">
        <f>IF($G274="","",MAX(0,(($D274/$C274)+$M$13^2/(2*$C274))/(1+$M$13^2/$C274)-$M$13*SQRT(($D274/$C274)*(1-$D274/$C274)/$C274+$M$13^2/(4*$C274^2))/(1+$M$13^2/$C274)))</f>
        <v/>
      </c>
      <c r="I274" s="12">
        <f>IF($G274="","",MIN(1,(($D274/$C274)+$M$13^2/(2*$C274))/(1+$M$13^2/$C274)+$M$13*SQRT(($D274/$C274)*(1-$D274/$C274)/$C274+$M$13^2/(4*$C274^2))/(1+$M$13^2/$C274)))</f>
        <v/>
      </c>
      <c r="J274" s="23">
        <f>IF($A274="","",IF(LEFT(TRIM($A274),5)="Total","ignored: a Total row",IF($F274="no match","BLOCK NOW: nothing to do with what you sell",IF($G274="","WATCH: no clicks yet",IF($I274&lt;$M$14,"BLOCK: had a fair chance, confidently below",IF($H274&gt;$M$14,"KEEP: confidently above the benchmark",IF($C274&lt;$M$15,"WATCH: too few clicks to judge","WATCH: undecided")))))))</f>
        <v/>
      </c>
      <c r="K274" s="24">
        <f>IF(OR($A274="",LEFT(TRIM($A274),5)="Total"),0,1)</f>
        <v/>
      </c>
    </row>
    <row r="275">
      <c r="F275" s="23">
        <f>IF(OR($A275="",LEFT(TRIM($A275),5)="Total"),"",IF(OR(IF($M$4="",FALSE,ISNUMBER(SEARCH($M$4,$A275))),IF($M$5="",FALSE,ISNUMBER(SEARCH($M$5,$A275))),IF($M$6="",FALSE,ISNUMBER(SEARCH($M$6,$A275))),IF($M$7="",FALSE,ISNUMBER(SEARCH($M$7,$A275))),IF($M$8="",FALSE,ISNUMBER(SEARCH($M$8,$A275)))),"match","no match"))</f>
        <v/>
      </c>
      <c r="G275" s="12">
        <f>IF(OR(OR($A275="",LEFT(TRIM($A275),5)="Total"),NOT(ISNUMBER($C275)),$C275=0),"",$D275/$C275)</f>
        <v/>
      </c>
      <c r="H275" s="12">
        <f>IF($G275="","",MAX(0,(($D275/$C275)+$M$13^2/(2*$C275))/(1+$M$13^2/$C275)-$M$13*SQRT(($D275/$C275)*(1-$D275/$C275)/$C275+$M$13^2/(4*$C275^2))/(1+$M$13^2/$C275)))</f>
        <v/>
      </c>
      <c r="I275" s="12">
        <f>IF($G275="","",MIN(1,(($D275/$C275)+$M$13^2/(2*$C275))/(1+$M$13^2/$C275)+$M$13*SQRT(($D275/$C275)*(1-$D275/$C275)/$C275+$M$13^2/(4*$C275^2))/(1+$M$13^2/$C275)))</f>
        <v/>
      </c>
      <c r="J275" s="23">
        <f>IF($A275="","",IF(LEFT(TRIM($A275),5)="Total","ignored: a Total row",IF($F275="no match","BLOCK NOW: nothing to do with what you sell",IF($G275="","WATCH: no clicks yet",IF($I275&lt;$M$14,"BLOCK: had a fair chance, confidently below",IF($H275&gt;$M$14,"KEEP: confidently above the benchmark",IF($C275&lt;$M$15,"WATCH: too few clicks to judge","WATCH: undecided")))))))</f>
        <v/>
      </c>
      <c r="K275" s="24">
        <f>IF(OR($A275="",LEFT(TRIM($A275),5)="Total"),0,1)</f>
        <v/>
      </c>
    </row>
    <row r="276">
      <c r="F276" s="23">
        <f>IF(OR($A276="",LEFT(TRIM($A276),5)="Total"),"",IF(OR(IF($M$4="",FALSE,ISNUMBER(SEARCH($M$4,$A276))),IF($M$5="",FALSE,ISNUMBER(SEARCH($M$5,$A276))),IF($M$6="",FALSE,ISNUMBER(SEARCH($M$6,$A276))),IF($M$7="",FALSE,ISNUMBER(SEARCH($M$7,$A276))),IF($M$8="",FALSE,ISNUMBER(SEARCH($M$8,$A276)))),"match","no match"))</f>
        <v/>
      </c>
      <c r="G276" s="12">
        <f>IF(OR(OR($A276="",LEFT(TRIM($A276),5)="Total"),NOT(ISNUMBER($C276)),$C276=0),"",$D276/$C276)</f>
        <v/>
      </c>
      <c r="H276" s="12">
        <f>IF($G276="","",MAX(0,(($D276/$C276)+$M$13^2/(2*$C276))/(1+$M$13^2/$C276)-$M$13*SQRT(($D276/$C276)*(1-$D276/$C276)/$C276+$M$13^2/(4*$C276^2))/(1+$M$13^2/$C276)))</f>
        <v/>
      </c>
      <c r="I276" s="12">
        <f>IF($G276="","",MIN(1,(($D276/$C276)+$M$13^2/(2*$C276))/(1+$M$13^2/$C276)+$M$13*SQRT(($D276/$C276)*(1-$D276/$C276)/$C276+$M$13^2/(4*$C276^2))/(1+$M$13^2/$C276)))</f>
        <v/>
      </c>
      <c r="J276" s="23">
        <f>IF($A276="","",IF(LEFT(TRIM($A276),5)="Total","ignored: a Total row",IF($F276="no match","BLOCK NOW: nothing to do with what you sell",IF($G276="","WATCH: no clicks yet",IF($I276&lt;$M$14,"BLOCK: had a fair chance, confidently below",IF($H276&gt;$M$14,"KEEP: confidently above the benchmark",IF($C276&lt;$M$15,"WATCH: too few clicks to judge","WATCH: undecided")))))))</f>
        <v/>
      </c>
      <c r="K276" s="24">
        <f>IF(OR($A276="",LEFT(TRIM($A276),5)="Total"),0,1)</f>
        <v/>
      </c>
    </row>
    <row r="277">
      <c r="F277" s="23">
        <f>IF(OR($A277="",LEFT(TRIM($A277),5)="Total"),"",IF(OR(IF($M$4="",FALSE,ISNUMBER(SEARCH($M$4,$A277))),IF($M$5="",FALSE,ISNUMBER(SEARCH($M$5,$A277))),IF($M$6="",FALSE,ISNUMBER(SEARCH($M$6,$A277))),IF($M$7="",FALSE,ISNUMBER(SEARCH($M$7,$A277))),IF($M$8="",FALSE,ISNUMBER(SEARCH($M$8,$A277)))),"match","no match"))</f>
        <v/>
      </c>
      <c r="G277" s="12">
        <f>IF(OR(OR($A277="",LEFT(TRIM($A277),5)="Total"),NOT(ISNUMBER($C277)),$C277=0),"",$D277/$C277)</f>
        <v/>
      </c>
      <c r="H277" s="12">
        <f>IF($G277="","",MAX(0,(($D277/$C277)+$M$13^2/(2*$C277))/(1+$M$13^2/$C277)-$M$13*SQRT(($D277/$C277)*(1-$D277/$C277)/$C277+$M$13^2/(4*$C277^2))/(1+$M$13^2/$C277)))</f>
        <v/>
      </c>
      <c r="I277" s="12">
        <f>IF($G277="","",MIN(1,(($D277/$C277)+$M$13^2/(2*$C277))/(1+$M$13^2/$C277)+$M$13*SQRT(($D277/$C277)*(1-$D277/$C277)/$C277+$M$13^2/(4*$C277^2))/(1+$M$13^2/$C277)))</f>
        <v/>
      </c>
      <c r="J277" s="23">
        <f>IF($A277="","",IF(LEFT(TRIM($A277),5)="Total","ignored: a Total row",IF($F277="no match","BLOCK NOW: nothing to do with what you sell",IF($G277="","WATCH: no clicks yet",IF($I277&lt;$M$14,"BLOCK: had a fair chance, confidently below",IF($H277&gt;$M$14,"KEEP: confidently above the benchmark",IF($C277&lt;$M$15,"WATCH: too few clicks to judge","WATCH: undecided")))))))</f>
        <v/>
      </c>
      <c r="K277" s="24">
        <f>IF(OR($A277="",LEFT(TRIM($A277),5)="Total"),0,1)</f>
        <v/>
      </c>
    </row>
    <row r="278">
      <c r="F278" s="23">
        <f>IF(OR($A278="",LEFT(TRIM($A278),5)="Total"),"",IF(OR(IF($M$4="",FALSE,ISNUMBER(SEARCH($M$4,$A278))),IF($M$5="",FALSE,ISNUMBER(SEARCH($M$5,$A278))),IF($M$6="",FALSE,ISNUMBER(SEARCH($M$6,$A278))),IF($M$7="",FALSE,ISNUMBER(SEARCH($M$7,$A278))),IF($M$8="",FALSE,ISNUMBER(SEARCH($M$8,$A278)))),"match","no match"))</f>
        <v/>
      </c>
      <c r="G278" s="12">
        <f>IF(OR(OR($A278="",LEFT(TRIM($A278),5)="Total"),NOT(ISNUMBER($C278)),$C278=0),"",$D278/$C278)</f>
        <v/>
      </c>
      <c r="H278" s="12">
        <f>IF($G278="","",MAX(0,(($D278/$C278)+$M$13^2/(2*$C278))/(1+$M$13^2/$C278)-$M$13*SQRT(($D278/$C278)*(1-$D278/$C278)/$C278+$M$13^2/(4*$C278^2))/(1+$M$13^2/$C278)))</f>
        <v/>
      </c>
      <c r="I278" s="12">
        <f>IF($G278="","",MIN(1,(($D278/$C278)+$M$13^2/(2*$C278))/(1+$M$13^2/$C278)+$M$13*SQRT(($D278/$C278)*(1-$D278/$C278)/$C278+$M$13^2/(4*$C278^2))/(1+$M$13^2/$C278)))</f>
        <v/>
      </c>
      <c r="J278" s="23">
        <f>IF($A278="","",IF(LEFT(TRIM($A278),5)="Total","ignored: a Total row",IF($F278="no match","BLOCK NOW: nothing to do with what you sell",IF($G278="","WATCH: no clicks yet",IF($I278&lt;$M$14,"BLOCK: had a fair chance, confidently below",IF($H278&gt;$M$14,"KEEP: confidently above the benchmark",IF($C278&lt;$M$15,"WATCH: too few clicks to judge","WATCH: undecided")))))))</f>
        <v/>
      </c>
      <c r="K278" s="24">
        <f>IF(OR($A278="",LEFT(TRIM($A278),5)="Total"),0,1)</f>
        <v/>
      </c>
    </row>
    <row r="279">
      <c r="F279" s="23">
        <f>IF(OR($A279="",LEFT(TRIM($A279),5)="Total"),"",IF(OR(IF($M$4="",FALSE,ISNUMBER(SEARCH($M$4,$A279))),IF($M$5="",FALSE,ISNUMBER(SEARCH($M$5,$A279))),IF($M$6="",FALSE,ISNUMBER(SEARCH($M$6,$A279))),IF($M$7="",FALSE,ISNUMBER(SEARCH($M$7,$A279))),IF($M$8="",FALSE,ISNUMBER(SEARCH($M$8,$A279)))),"match","no match"))</f>
        <v/>
      </c>
      <c r="G279" s="12">
        <f>IF(OR(OR($A279="",LEFT(TRIM($A279),5)="Total"),NOT(ISNUMBER($C279)),$C279=0),"",$D279/$C279)</f>
        <v/>
      </c>
      <c r="H279" s="12">
        <f>IF($G279="","",MAX(0,(($D279/$C279)+$M$13^2/(2*$C279))/(1+$M$13^2/$C279)-$M$13*SQRT(($D279/$C279)*(1-$D279/$C279)/$C279+$M$13^2/(4*$C279^2))/(1+$M$13^2/$C279)))</f>
        <v/>
      </c>
      <c r="I279" s="12">
        <f>IF($G279="","",MIN(1,(($D279/$C279)+$M$13^2/(2*$C279))/(1+$M$13^2/$C279)+$M$13*SQRT(($D279/$C279)*(1-$D279/$C279)/$C279+$M$13^2/(4*$C279^2))/(1+$M$13^2/$C279)))</f>
        <v/>
      </c>
      <c r="J279" s="23">
        <f>IF($A279="","",IF(LEFT(TRIM($A279),5)="Total","ignored: a Total row",IF($F279="no match","BLOCK NOW: nothing to do with what you sell",IF($G279="","WATCH: no clicks yet",IF($I279&lt;$M$14,"BLOCK: had a fair chance, confidently below",IF($H279&gt;$M$14,"KEEP: confidently above the benchmark",IF($C279&lt;$M$15,"WATCH: too few clicks to judge","WATCH: undecided")))))))</f>
        <v/>
      </c>
      <c r="K279" s="24">
        <f>IF(OR($A279="",LEFT(TRIM($A279),5)="Total"),0,1)</f>
        <v/>
      </c>
    </row>
    <row r="280">
      <c r="F280" s="23">
        <f>IF(OR($A280="",LEFT(TRIM($A280),5)="Total"),"",IF(OR(IF($M$4="",FALSE,ISNUMBER(SEARCH($M$4,$A280))),IF($M$5="",FALSE,ISNUMBER(SEARCH($M$5,$A280))),IF($M$6="",FALSE,ISNUMBER(SEARCH($M$6,$A280))),IF($M$7="",FALSE,ISNUMBER(SEARCH($M$7,$A280))),IF($M$8="",FALSE,ISNUMBER(SEARCH($M$8,$A280)))),"match","no match"))</f>
        <v/>
      </c>
      <c r="G280" s="12">
        <f>IF(OR(OR($A280="",LEFT(TRIM($A280),5)="Total"),NOT(ISNUMBER($C280)),$C280=0),"",$D280/$C280)</f>
        <v/>
      </c>
      <c r="H280" s="12">
        <f>IF($G280="","",MAX(0,(($D280/$C280)+$M$13^2/(2*$C280))/(1+$M$13^2/$C280)-$M$13*SQRT(($D280/$C280)*(1-$D280/$C280)/$C280+$M$13^2/(4*$C280^2))/(1+$M$13^2/$C280)))</f>
        <v/>
      </c>
      <c r="I280" s="12">
        <f>IF($G280="","",MIN(1,(($D280/$C280)+$M$13^2/(2*$C280))/(1+$M$13^2/$C280)+$M$13*SQRT(($D280/$C280)*(1-$D280/$C280)/$C280+$M$13^2/(4*$C280^2))/(1+$M$13^2/$C280)))</f>
        <v/>
      </c>
      <c r="J280" s="23">
        <f>IF($A280="","",IF(LEFT(TRIM($A280),5)="Total","ignored: a Total row",IF($F280="no match","BLOCK NOW: nothing to do with what you sell",IF($G280="","WATCH: no clicks yet",IF($I280&lt;$M$14,"BLOCK: had a fair chance, confidently below",IF($H280&gt;$M$14,"KEEP: confidently above the benchmark",IF($C280&lt;$M$15,"WATCH: too few clicks to judge","WATCH: undecided")))))))</f>
        <v/>
      </c>
      <c r="K280" s="24">
        <f>IF(OR($A280="",LEFT(TRIM($A280),5)="Total"),0,1)</f>
        <v/>
      </c>
    </row>
    <row r="281">
      <c r="F281" s="23">
        <f>IF(OR($A281="",LEFT(TRIM($A281),5)="Total"),"",IF(OR(IF($M$4="",FALSE,ISNUMBER(SEARCH($M$4,$A281))),IF($M$5="",FALSE,ISNUMBER(SEARCH($M$5,$A281))),IF($M$6="",FALSE,ISNUMBER(SEARCH($M$6,$A281))),IF($M$7="",FALSE,ISNUMBER(SEARCH($M$7,$A281))),IF($M$8="",FALSE,ISNUMBER(SEARCH($M$8,$A281)))),"match","no match"))</f>
        <v/>
      </c>
      <c r="G281" s="12">
        <f>IF(OR(OR($A281="",LEFT(TRIM($A281),5)="Total"),NOT(ISNUMBER($C281)),$C281=0),"",$D281/$C281)</f>
        <v/>
      </c>
      <c r="H281" s="12">
        <f>IF($G281="","",MAX(0,(($D281/$C281)+$M$13^2/(2*$C281))/(1+$M$13^2/$C281)-$M$13*SQRT(($D281/$C281)*(1-$D281/$C281)/$C281+$M$13^2/(4*$C281^2))/(1+$M$13^2/$C281)))</f>
        <v/>
      </c>
      <c r="I281" s="12">
        <f>IF($G281="","",MIN(1,(($D281/$C281)+$M$13^2/(2*$C281))/(1+$M$13^2/$C281)+$M$13*SQRT(($D281/$C281)*(1-$D281/$C281)/$C281+$M$13^2/(4*$C281^2))/(1+$M$13^2/$C281)))</f>
        <v/>
      </c>
      <c r="J281" s="23">
        <f>IF($A281="","",IF(LEFT(TRIM($A281),5)="Total","ignored: a Total row",IF($F281="no match","BLOCK NOW: nothing to do with what you sell",IF($G281="","WATCH: no clicks yet",IF($I281&lt;$M$14,"BLOCK: had a fair chance, confidently below",IF($H281&gt;$M$14,"KEEP: confidently above the benchmark",IF($C281&lt;$M$15,"WATCH: too few clicks to judge","WATCH: undecided")))))))</f>
        <v/>
      </c>
      <c r="K281" s="24">
        <f>IF(OR($A281="",LEFT(TRIM($A281),5)="Total"),0,1)</f>
        <v/>
      </c>
    </row>
    <row r="282">
      <c r="F282" s="23">
        <f>IF(OR($A282="",LEFT(TRIM($A282),5)="Total"),"",IF(OR(IF($M$4="",FALSE,ISNUMBER(SEARCH($M$4,$A282))),IF($M$5="",FALSE,ISNUMBER(SEARCH($M$5,$A282))),IF($M$6="",FALSE,ISNUMBER(SEARCH($M$6,$A282))),IF($M$7="",FALSE,ISNUMBER(SEARCH($M$7,$A282))),IF($M$8="",FALSE,ISNUMBER(SEARCH($M$8,$A282)))),"match","no match"))</f>
        <v/>
      </c>
      <c r="G282" s="12">
        <f>IF(OR(OR($A282="",LEFT(TRIM($A282),5)="Total"),NOT(ISNUMBER($C282)),$C282=0),"",$D282/$C282)</f>
        <v/>
      </c>
      <c r="H282" s="12">
        <f>IF($G282="","",MAX(0,(($D282/$C282)+$M$13^2/(2*$C282))/(1+$M$13^2/$C282)-$M$13*SQRT(($D282/$C282)*(1-$D282/$C282)/$C282+$M$13^2/(4*$C282^2))/(1+$M$13^2/$C282)))</f>
        <v/>
      </c>
      <c r="I282" s="12">
        <f>IF($G282="","",MIN(1,(($D282/$C282)+$M$13^2/(2*$C282))/(1+$M$13^2/$C282)+$M$13*SQRT(($D282/$C282)*(1-$D282/$C282)/$C282+$M$13^2/(4*$C282^2))/(1+$M$13^2/$C282)))</f>
        <v/>
      </c>
      <c r="J282" s="23">
        <f>IF($A282="","",IF(LEFT(TRIM($A282),5)="Total","ignored: a Total row",IF($F282="no match","BLOCK NOW: nothing to do with what you sell",IF($G282="","WATCH: no clicks yet",IF($I282&lt;$M$14,"BLOCK: had a fair chance, confidently below",IF($H282&gt;$M$14,"KEEP: confidently above the benchmark",IF($C282&lt;$M$15,"WATCH: too few clicks to judge","WATCH: undecided")))))))</f>
        <v/>
      </c>
      <c r="K282" s="24">
        <f>IF(OR($A282="",LEFT(TRIM($A282),5)="Total"),0,1)</f>
        <v/>
      </c>
    </row>
    <row r="283">
      <c r="F283" s="23">
        <f>IF(OR($A283="",LEFT(TRIM($A283),5)="Total"),"",IF(OR(IF($M$4="",FALSE,ISNUMBER(SEARCH($M$4,$A283))),IF($M$5="",FALSE,ISNUMBER(SEARCH($M$5,$A283))),IF($M$6="",FALSE,ISNUMBER(SEARCH($M$6,$A283))),IF($M$7="",FALSE,ISNUMBER(SEARCH($M$7,$A283))),IF($M$8="",FALSE,ISNUMBER(SEARCH($M$8,$A283)))),"match","no match"))</f>
        <v/>
      </c>
      <c r="G283" s="12">
        <f>IF(OR(OR($A283="",LEFT(TRIM($A283),5)="Total"),NOT(ISNUMBER($C283)),$C283=0),"",$D283/$C283)</f>
        <v/>
      </c>
      <c r="H283" s="12">
        <f>IF($G283="","",MAX(0,(($D283/$C283)+$M$13^2/(2*$C283))/(1+$M$13^2/$C283)-$M$13*SQRT(($D283/$C283)*(1-$D283/$C283)/$C283+$M$13^2/(4*$C283^2))/(1+$M$13^2/$C283)))</f>
        <v/>
      </c>
      <c r="I283" s="12">
        <f>IF($G283="","",MIN(1,(($D283/$C283)+$M$13^2/(2*$C283))/(1+$M$13^2/$C283)+$M$13*SQRT(($D283/$C283)*(1-$D283/$C283)/$C283+$M$13^2/(4*$C283^2))/(1+$M$13^2/$C283)))</f>
        <v/>
      </c>
      <c r="J283" s="23">
        <f>IF($A283="","",IF(LEFT(TRIM($A283),5)="Total","ignored: a Total row",IF($F283="no match","BLOCK NOW: nothing to do with what you sell",IF($G283="","WATCH: no clicks yet",IF($I283&lt;$M$14,"BLOCK: had a fair chance, confidently below",IF($H283&gt;$M$14,"KEEP: confidently above the benchmark",IF($C283&lt;$M$15,"WATCH: too few clicks to judge","WATCH: undecided")))))))</f>
        <v/>
      </c>
      <c r="K283" s="24">
        <f>IF(OR($A283="",LEFT(TRIM($A283),5)="Total"),0,1)</f>
        <v/>
      </c>
    </row>
    <row r="284">
      <c r="F284" s="23">
        <f>IF(OR($A284="",LEFT(TRIM($A284),5)="Total"),"",IF(OR(IF($M$4="",FALSE,ISNUMBER(SEARCH($M$4,$A284))),IF($M$5="",FALSE,ISNUMBER(SEARCH($M$5,$A284))),IF($M$6="",FALSE,ISNUMBER(SEARCH($M$6,$A284))),IF($M$7="",FALSE,ISNUMBER(SEARCH($M$7,$A284))),IF($M$8="",FALSE,ISNUMBER(SEARCH($M$8,$A284)))),"match","no match"))</f>
        <v/>
      </c>
      <c r="G284" s="12">
        <f>IF(OR(OR($A284="",LEFT(TRIM($A284),5)="Total"),NOT(ISNUMBER($C284)),$C284=0),"",$D284/$C284)</f>
        <v/>
      </c>
      <c r="H284" s="12">
        <f>IF($G284="","",MAX(0,(($D284/$C284)+$M$13^2/(2*$C284))/(1+$M$13^2/$C284)-$M$13*SQRT(($D284/$C284)*(1-$D284/$C284)/$C284+$M$13^2/(4*$C284^2))/(1+$M$13^2/$C284)))</f>
        <v/>
      </c>
      <c r="I284" s="12">
        <f>IF($G284="","",MIN(1,(($D284/$C284)+$M$13^2/(2*$C284))/(1+$M$13^2/$C284)+$M$13*SQRT(($D284/$C284)*(1-$D284/$C284)/$C284+$M$13^2/(4*$C284^2))/(1+$M$13^2/$C284)))</f>
        <v/>
      </c>
      <c r="J284" s="23">
        <f>IF($A284="","",IF(LEFT(TRIM($A284),5)="Total","ignored: a Total row",IF($F284="no match","BLOCK NOW: nothing to do with what you sell",IF($G284="","WATCH: no clicks yet",IF($I284&lt;$M$14,"BLOCK: had a fair chance, confidently below",IF($H284&gt;$M$14,"KEEP: confidently above the benchmark",IF($C284&lt;$M$15,"WATCH: too few clicks to judge","WATCH: undecided")))))))</f>
        <v/>
      </c>
      <c r="K284" s="24">
        <f>IF(OR($A284="",LEFT(TRIM($A284),5)="Total"),0,1)</f>
        <v/>
      </c>
    </row>
    <row r="285">
      <c r="F285" s="23">
        <f>IF(OR($A285="",LEFT(TRIM($A285),5)="Total"),"",IF(OR(IF($M$4="",FALSE,ISNUMBER(SEARCH($M$4,$A285))),IF($M$5="",FALSE,ISNUMBER(SEARCH($M$5,$A285))),IF($M$6="",FALSE,ISNUMBER(SEARCH($M$6,$A285))),IF($M$7="",FALSE,ISNUMBER(SEARCH($M$7,$A285))),IF($M$8="",FALSE,ISNUMBER(SEARCH($M$8,$A285)))),"match","no match"))</f>
        <v/>
      </c>
      <c r="G285" s="12">
        <f>IF(OR(OR($A285="",LEFT(TRIM($A285),5)="Total"),NOT(ISNUMBER($C285)),$C285=0),"",$D285/$C285)</f>
        <v/>
      </c>
      <c r="H285" s="12">
        <f>IF($G285="","",MAX(0,(($D285/$C285)+$M$13^2/(2*$C285))/(1+$M$13^2/$C285)-$M$13*SQRT(($D285/$C285)*(1-$D285/$C285)/$C285+$M$13^2/(4*$C285^2))/(1+$M$13^2/$C285)))</f>
        <v/>
      </c>
      <c r="I285" s="12">
        <f>IF($G285="","",MIN(1,(($D285/$C285)+$M$13^2/(2*$C285))/(1+$M$13^2/$C285)+$M$13*SQRT(($D285/$C285)*(1-$D285/$C285)/$C285+$M$13^2/(4*$C285^2))/(1+$M$13^2/$C285)))</f>
        <v/>
      </c>
      <c r="J285" s="23">
        <f>IF($A285="","",IF(LEFT(TRIM($A285),5)="Total","ignored: a Total row",IF($F285="no match","BLOCK NOW: nothing to do with what you sell",IF($G285="","WATCH: no clicks yet",IF($I285&lt;$M$14,"BLOCK: had a fair chance, confidently below",IF($H285&gt;$M$14,"KEEP: confidently above the benchmark",IF($C285&lt;$M$15,"WATCH: too few clicks to judge","WATCH: undecided")))))))</f>
        <v/>
      </c>
      <c r="K285" s="24">
        <f>IF(OR($A285="",LEFT(TRIM($A285),5)="Total"),0,1)</f>
        <v/>
      </c>
    </row>
    <row r="286">
      <c r="F286" s="23">
        <f>IF(OR($A286="",LEFT(TRIM($A286),5)="Total"),"",IF(OR(IF($M$4="",FALSE,ISNUMBER(SEARCH($M$4,$A286))),IF($M$5="",FALSE,ISNUMBER(SEARCH($M$5,$A286))),IF($M$6="",FALSE,ISNUMBER(SEARCH($M$6,$A286))),IF($M$7="",FALSE,ISNUMBER(SEARCH($M$7,$A286))),IF($M$8="",FALSE,ISNUMBER(SEARCH($M$8,$A286)))),"match","no match"))</f>
        <v/>
      </c>
      <c r="G286" s="12">
        <f>IF(OR(OR($A286="",LEFT(TRIM($A286),5)="Total"),NOT(ISNUMBER($C286)),$C286=0),"",$D286/$C286)</f>
        <v/>
      </c>
      <c r="H286" s="12">
        <f>IF($G286="","",MAX(0,(($D286/$C286)+$M$13^2/(2*$C286))/(1+$M$13^2/$C286)-$M$13*SQRT(($D286/$C286)*(1-$D286/$C286)/$C286+$M$13^2/(4*$C286^2))/(1+$M$13^2/$C286)))</f>
        <v/>
      </c>
      <c r="I286" s="12">
        <f>IF($G286="","",MIN(1,(($D286/$C286)+$M$13^2/(2*$C286))/(1+$M$13^2/$C286)+$M$13*SQRT(($D286/$C286)*(1-$D286/$C286)/$C286+$M$13^2/(4*$C286^2))/(1+$M$13^2/$C286)))</f>
        <v/>
      </c>
      <c r="J286" s="23">
        <f>IF($A286="","",IF(LEFT(TRIM($A286),5)="Total","ignored: a Total row",IF($F286="no match","BLOCK NOW: nothing to do with what you sell",IF($G286="","WATCH: no clicks yet",IF($I286&lt;$M$14,"BLOCK: had a fair chance, confidently below",IF($H286&gt;$M$14,"KEEP: confidently above the benchmark",IF($C286&lt;$M$15,"WATCH: too few clicks to judge","WATCH: undecided")))))))</f>
        <v/>
      </c>
      <c r="K286" s="24">
        <f>IF(OR($A286="",LEFT(TRIM($A286),5)="Total"),0,1)</f>
        <v/>
      </c>
    </row>
    <row r="287">
      <c r="F287" s="23">
        <f>IF(OR($A287="",LEFT(TRIM($A287),5)="Total"),"",IF(OR(IF($M$4="",FALSE,ISNUMBER(SEARCH($M$4,$A287))),IF($M$5="",FALSE,ISNUMBER(SEARCH($M$5,$A287))),IF($M$6="",FALSE,ISNUMBER(SEARCH($M$6,$A287))),IF($M$7="",FALSE,ISNUMBER(SEARCH($M$7,$A287))),IF($M$8="",FALSE,ISNUMBER(SEARCH($M$8,$A287)))),"match","no match"))</f>
        <v/>
      </c>
      <c r="G287" s="12">
        <f>IF(OR(OR($A287="",LEFT(TRIM($A287),5)="Total"),NOT(ISNUMBER($C287)),$C287=0),"",$D287/$C287)</f>
        <v/>
      </c>
      <c r="H287" s="12">
        <f>IF($G287="","",MAX(0,(($D287/$C287)+$M$13^2/(2*$C287))/(1+$M$13^2/$C287)-$M$13*SQRT(($D287/$C287)*(1-$D287/$C287)/$C287+$M$13^2/(4*$C287^2))/(1+$M$13^2/$C287)))</f>
        <v/>
      </c>
      <c r="I287" s="12">
        <f>IF($G287="","",MIN(1,(($D287/$C287)+$M$13^2/(2*$C287))/(1+$M$13^2/$C287)+$M$13*SQRT(($D287/$C287)*(1-$D287/$C287)/$C287+$M$13^2/(4*$C287^2))/(1+$M$13^2/$C287)))</f>
        <v/>
      </c>
      <c r="J287" s="23">
        <f>IF($A287="","",IF(LEFT(TRIM($A287),5)="Total","ignored: a Total row",IF($F287="no match","BLOCK NOW: nothing to do with what you sell",IF($G287="","WATCH: no clicks yet",IF($I287&lt;$M$14,"BLOCK: had a fair chance, confidently below",IF($H287&gt;$M$14,"KEEP: confidently above the benchmark",IF($C287&lt;$M$15,"WATCH: too few clicks to judge","WATCH: undecided")))))))</f>
        <v/>
      </c>
      <c r="K287" s="24">
        <f>IF(OR($A287="",LEFT(TRIM($A287),5)="Total"),0,1)</f>
        <v/>
      </c>
    </row>
    <row r="288">
      <c r="F288" s="23">
        <f>IF(OR($A288="",LEFT(TRIM($A288),5)="Total"),"",IF(OR(IF($M$4="",FALSE,ISNUMBER(SEARCH($M$4,$A288))),IF($M$5="",FALSE,ISNUMBER(SEARCH($M$5,$A288))),IF($M$6="",FALSE,ISNUMBER(SEARCH($M$6,$A288))),IF($M$7="",FALSE,ISNUMBER(SEARCH($M$7,$A288))),IF($M$8="",FALSE,ISNUMBER(SEARCH($M$8,$A288)))),"match","no match"))</f>
        <v/>
      </c>
      <c r="G288" s="12">
        <f>IF(OR(OR($A288="",LEFT(TRIM($A288),5)="Total"),NOT(ISNUMBER($C288)),$C288=0),"",$D288/$C288)</f>
        <v/>
      </c>
      <c r="H288" s="12">
        <f>IF($G288="","",MAX(0,(($D288/$C288)+$M$13^2/(2*$C288))/(1+$M$13^2/$C288)-$M$13*SQRT(($D288/$C288)*(1-$D288/$C288)/$C288+$M$13^2/(4*$C288^2))/(1+$M$13^2/$C288)))</f>
        <v/>
      </c>
      <c r="I288" s="12">
        <f>IF($G288="","",MIN(1,(($D288/$C288)+$M$13^2/(2*$C288))/(1+$M$13^2/$C288)+$M$13*SQRT(($D288/$C288)*(1-$D288/$C288)/$C288+$M$13^2/(4*$C288^2))/(1+$M$13^2/$C288)))</f>
        <v/>
      </c>
      <c r="J288" s="23">
        <f>IF($A288="","",IF(LEFT(TRIM($A288),5)="Total","ignored: a Total row",IF($F288="no match","BLOCK NOW: nothing to do with what you sell",IF($G288="","WATCH: no clicks yet",IF($I288&lt;$M$14,"BLOCK: had a fair chance, confidently below",IF($H288&gt;$M$14,"KEEP: confidently above the benchmark",IF($C288&lt;$M$15,"WATCH: too few clicks to judge","WATCH: undecided")))))))</f>
        <v/>
      </c>
      <c r="K288" s="24">
        <f>IF(OR($A288="",LEFT(TRIM($A288),5)="Total"),0,1)</f>
        <v/>
      </c>
    </row>
    <row r="289">
      <c r="F289" s="23">
        <f>IF(OR($A289="",LEFT(TRIM($A289),5)="Total"),"",IF(OR(IF($M$4="",FALSE,ISNUMBER(SEARCH($M$4,$A289))),IF($M$5="",FALSE,ISNUMBER(SEARCH($M$5,$A289))),IF($M$6="",FALSE,ISNUMBER(SEARCH($M$6,$A289))),IF($M$7="",FALSE,ISNUMBER(SEARCH($M$7,$A289))),IF($M$8="",FALSE,ISNUMBER(SEARCH($M$8,$A289)))),"match","no match"))</f>
        <v/>
      </c>
      <c r="G289" s="12">
        <f>IF(OR(OR($A289="",LEFT(TRIM($A289),5)="Total"),NOT(ISNUMBER($C289)),$C289=0),"",$D289/$C289)</f>
        <v/>
      </c>
      <c r="H289" s="12">
        <f>IF($G289="","",MAX(0,(($D289/$C289)+$M$13^2/(2*$C289))/(1+$M$13^2/$C289)-$M$13*SQRT(($D289/$C289)*(1-$D289/$C289)/$C289+$M$13^2/(4*$C289^2))/(1+$M$13^2/$C289)))</f>
        <v/>
      </c>
      <c r="I289" s="12">
        <f>IF($G289="","",MIN(1,(($D289/$C289)+$M$13^2/(2*$C289))/(1+$M$13^2/$C289)+$M$13*SQRT(($D289/$C289)*(1-$D289/$C289)/$C289+$M$13^2/(4*$C289^2))/(1+$M$13^2/$C289)))</f>
        <v/>
      </c>
      <c r="J289" s="23">
        <f>IF($A289="","",IF(LEFT(TRIM($A289),5)="Total","ignored: a Total row",IF($F289="no match","BLOCK NOW: nothing to do with what you sell",IF($G289="","WATCH: no clicks yet",IF($I289&lt;$M$14,"BLOCK: had a fair chance, confidently below",IF($H289&gt;$M$14,"KEEP: confidently above the benchmark",IF($C289&lt;$M$15,"WATCH: too few clicks to judge","WATCH: undecided")))))))</f>
        <v/>
      </c>
      <c r="K289" s="24">
        <f>IF(OR($A289="",LEFT(TRIM($A289),5)="Total"),0,1)</f>
        <v/>
      </c>
    </row>
    <row r="290">
      <c r="F290" s="23">
        <f>IF(OR($A290="",LEFT(TRIM($A290),5)="Total"),"",IF(OR(IF($M$4="",FALSE,ISNUMBER(SEARCH($M$4,$A290))),IF($M$5="",FALSE,ISNUMBER(SEARCH($M$5,$A290))),IF($M$6="",FALSE,ISNUMBER(SEARCH($M$6,$A290))),IF($M$7="",FALSE,ISNUMBER(SEARCH($M$7,$A290))),IF($M$8="",FALSE,ISNUMBER(SEARCH($M$8,$A290)))),"match","no match"))</f>
        <v/>
      </c>
      <c r="G290" s="12">
        <f>IF(OR(OR($A290="",LEFT(TRIM($A290),5)="Total"),NOT(ISNUMBER($C290)),$C290=0),"",$D290/$C290)</f>
        <v/>
      </c>
      <c r="H290" s="12">
        <f>IF($G290="","",MAX(0,(($D290/$C290)+$M$13^2/(2*$C290))/(1+$M$13^2/$C290)-$M$13*SQRT(($D290/$C290)*(1-$D290/$C290)/$C290+$M$13^2/(4*$C290^2))/(1+$M$13^2/$C290)))</f>
        <v/>
      </c>
      <c r="I290" s="12">
        <f>IF($G290="","",MIN(1,(($D290/$C290)+$M$13^2/(2*$C290))/(1+$M$13^2/$C290)+$M$13*SQRT(($D290/$C290)*(1-$D290/$C290)/$C290+$M$13^2/(4*$C290^2))/(1+$M$13^2/$C290)))</f>
        <v/>
      </c>
      <c r="J290" s="23">
        <f>IF($A290="","",IF(LEFT(TRIM($A290),5)="Total","ignored: a Total row",IF($F290="no match","BLOCK NOW: nothing to do with what you sell",IF($G290="","WATCH: no clicks yet",IF($I290&lt;$M$14,"BLOCK: had a fair chance, confidently below",IF($H290&gt;$M$14,"KEEP: confidently above the benchmark",IF($C290&lt;$M$15,"WATCH: too few clicks to judge","WATCH: undecided")))))))</f>
        <v/>
      </c>
      <c r="K290" s="24">
        <f>IF(OR($A290="",LEFT(TRIM($A290),5)="Total"),0,1)</f>
        <v/>
      </c>
    </row>
    <row r="291">
      <c r="F291" s="23">
        <f>IF(OR($A291="",LEFT(TRIM($A291),5)="Total"),"",IF(OR(IF($M$4="",FALSE,ISNUMBER(SEARCH($M$4,$A291))),IF($M$5="",FALSE,ISNUMBER(SEARCH($M$5,$A291))),IF($M$6="",FALSE,ISNUMBER(SEARCH($M$6,$A291))),IF($M$7="",FALSE,ISNUMBER(SEARCH($M$7,$A291))),IF($M$8="",FALSE,ISNUMBER(SEARCH($M$8,$A291)))),"match","no match"))</f>
        <v/>
      </c>
      <c r="G291" s="12">
        <f>IF(OR(OR($A291="",LEFT(TRIM($A291),5)="Total"),NOT(ISNUMBER($C291)),$C291=0),"",$D291/$C291)</f>
        <v/>
      </c>
      <c r="H291" s="12">
        <f>IF($G291="","",MAX(0,(($D291/$C291)+$M$13^2/(2*$C291))/(1+$M$13^2/$C291)-$M$13*SQRT(($D291/$C291)*(1-$D291/$C291)/$C291+$M$13^2/(4*$C291^2))/(1+$M$13^2/$C291)))</f>
        <v/>
      </c>
      <c r="I291" s="12">
        <f>IF($G291="","",MIN(1,(($D291/$C291)+$M$13^2/(2*$C291))/(1+$M$13^2/$C291)+$M$13*SQRT(($D291/$C291)*(1-$D291/$C291)/$C291+$M$13^2/(4*$C291^2))/(1+$M$13^2/$C291)))</f>
        <v/>
      </c>
      <c r="J291" s="23">
        <f>IF($A291="","",IF(LEFT(TRIM($A291),5)="Total","ignored: a Total row",IF($F291="no match","BLOCK NOW: nothing to do with what you sell",IF($G291="","WATCH: no clicks yet",IF($I291&lt;$M$14,"BLOCK: had a fair chance, confidently below",IF($H291&gt;$M$14,"KEEP: confidently above the benchmark",IF($C291&lt;$M$15,"WATCH: too few clicks to judge","WATCH: undecided")))))))</f>
        <v/>
      </c>
      <c r="K291" s="24">
        <f>IF(OR($A291="",LEFT(TRIM($A291),5)="Total"),0,1)</f>
        <v/>
      </c>
    </row>
    <row r="292">
      <c r="F292" s="23">
        <f>IF(OR($A292="",LEFT(TRIM($A292),5)="Total"),"",IF(OR(IF($M$4="",FALSE,ISNUMBER(SEARCH($M$4,$A292))),IF($M$5="",FALSE,ISNUMBER(SEARCH($M$5,$A292))),IF($M$6="",FALSE,ISNUMBER(SEARCH($M$6,$A292))),IF($M$7="",FALSE,ISNUMBER(SEARCH($M$7,$A292))),IF($M$8="",FALSE,ISNUMBER(SEARCH($M$8,$A292)))),"match","no match"))</f>
        <v/>
      </c>
      <c r="G292" s="12">
        <f>IF(OR(OR($A292="",LEFT(TRIM($A292),5)="Total"),NOT(ISNUMBER($C292)),$C292=0),"",$D292/$C292)</f>
        <v/>
      </c>
      <c r="H292" s="12">
        <f>IF($G292="","",MAX(0,(($D292/$C292)+$M$13^2/(2*$C292))/(1+$M$13^2/$C292)-$M$13*SQRT(($D292/$C292)*(1-$D292/$C292)/$C292+$M$13^2/(4*$C292^2))/(1+$M$13^2/$C292)))</f>
        <v/>
      </c>
      <c r="I292" s="12">
        <f>IF($G292="","",MIN(1,(($D292/$C292)+$M$13^2/(2*$C292))/(1+$M$13^2/$C292)+$M$13*SQRT(($D292/$C292)*(1-$D292/$C292)/$C292+$M$13^2/(4*$C292^2))/(1+$M$13^2/$C292)))</f>
        <v/>
      </c>
      <c r="J292" s="23">
        <f>IF($A292="","",IF(LEFT(TRIM($A292),5)="Total","ignored: a Total row",IF($F292="no match","BLOCK NOW: nothing to do with what you sell",IF($G292="","WATCH: no clicks yet",IF($I292&lt;$M$14,"BLOCK: had a fair chance, confidently below",IF($H292&gt;$M$14,"KEEP: confidently above the benchmark",IF($C292&lt;$M$15,"WATCH: too few clicks to judge","WATCH: undecided")))))))</f>
        <v/>
      </c>
      <c r="K292" s="24">
        <f>IF(OR($A292="",LEFT(TRIM($A292),5)="Total"),0,1)</f>
        <v/>
      </c>
    </row>
    <row r="293">
      <c r="F293" s="23">
        <f>IF(OR($A293="",LEFT(TRIM($A293),5)="Total"),"",IF(OR(IF($M$4="",FALSE,ISNUMBER(SEARCH($M$4,$A293))),IF($M$5="",FALSE,ISNUMBER(SEARCH($M$5,$A293))),IF($M$6="",FALSE,ISNUMBER(SEARCH($M$6,$A293))),IF($M$7="",FALSE,ISNUMBER(SEARCH($M$7,$A293))),IF($M$8="",FALSE,ISNUMBER(SEARCH($M$8,$A293)))),"match","no match"))</f>
        <v/>
      </c>
      <c r="G293" s="12">
        <f>IF(OR(OR($A293="",LEFT(TRIM($A293),5)="Total"),NOT(ISNUMBER($C293)),$C293=0),"",$D293/$C293)</f>
        <v/>
      </c>
      <c r="H293" s="12">
        <f>IF($G293="","",MAX(0,(($D293/$C293)+$M$13^2/(2*$C293))/(1+$M$13^2/$C293)-$M$13*SQRT(($D293/$C293)*(1-$D293/$C293)/$C293+$M$13^2/(4*$C293^2))/(1+$M$13^2/$C293)))</f>
        <v/>
      </c>
      <c r="I293" s="12">
        <f>IF($G293="","",MIN(1,(($D293/$C293)+$M$13^2/(2*$C293))/(1+$M$13^2/$C293)+$M$13*SQRT(($D293/$C293)*(1-$D293/$C293)/$C293+$M$13^2/(4*$C293^2))/(1+$M$13^2/$C293)))</f>
        <v/>
      </c>
      <c r="J293" s="23">
        <f>IF($A293="","",IF(LEFT(TRIM($A293),5)="Total","ignored: a Total row",IF($F293="no match","BLOCK NOW: nothing to do with what you sell",IF($G293="","WATCH: no clicks yet",IF($I293&lt;$M$14,"BLOCK: had a fair chance, confidently below",IF($H293&gt;$M$14,"KEEP: confidently above the benchmark",IF($C293&lt;$M$15,"WATCH: too few clicks to judge","WATCH: undecided")))))))</f>
        <v/>
      </c>
      <c r="K293" s="24">
        <f>IF(OR($A293="",LEFT(TRIM($A293),5)="Total"),0,1)</f>
        <v/>
      </c>
    </row>
    <row r="294">
      <c r="F294" s="23">
        <f>IF(OR($A294="",LEFT(TRIM($A294),5)="Total"),"",IF(OR(IF($M$4="",FALSE,ISNUMBER(SEARCH($M$4,$A294))),IF($M$5="",FALSE,ISNUMBER(SEARCH($M$5,$A294))),IF($M$6="",FALSE,ISNUMBER(SEARCH($M$6,$A294))),IF($M$7="",FALSE,ISNUMBER(SEARCH($M$7,$A294))),IF($M$8="",FALSE,ISNUMBER(SEARCH($M$8,$A294)))),"match","no match"))</f>
        <v/>
      </c>
      <c r="G294" s="12">
        <f>IF(OR(OR($A294="",LEFT(TRIM($A294),5)="Total"),NOT(ISNUMBER($C294)),$C294=0),"",$D294/$C294)</f>
        <v/>
      </c>
      <c r="H294" s="12">
        <f>IF($G294="","",MAX(0,(($D294/$C294)+$M$13^2/(2*$C294))/(1+$M$13^2/$C294)-$M$13*SQRT(($D294/$C294)*(1-$D294/$C294)/$C294+$M$13^2/(4*$C294^2))/(1+$M$13^2/$C294)))</f>
        <v/>
      </c>
      <c r="I294" s="12">
        <f>IF($G294="","",MIN(1,(($D294/$C294)+$M$13^2/(2*$C294))/(1+$M$13^2/$C294)+$M$13*SQRT(($D294/$C294)*(1-$D294/$C294)/$C294+$M$13^2/(4*$C294^2))/(1+$M$13^2/$C294)))</f>
        <v/>
      </c>
      <c r="J294" s="23">
        <f>IF($A294="","",IF(LEFT(TRIM($A294),5)="Total","ignored: a Total row",IF($F294="no match","BLOCK NOW: nothing to do with what you sell",IF($G294="","WATCH: no clicks yet",IF($I294&lt;$M$14,"BLOCK: had a fair chance, confidently below",IF($H294&gt;$M$14,"KEEP: confidently above the benchmark",IF($C294&lt;$M$15,"WATCH: too few clicks to judge","WATCH: undecided")))))))</f>
        <v/>
      </c>
      <c r="K294" s="24">
        <f>IF(OR($A294="",LEFT(TRIM($A294),5)="Total"),0,1)</f>
        <v/>
      </c>
    </row>
    <row r="295">
      <c r="F295" s="23">
        <f>IF(OR($A295="",LEFT(TRIM($A295),5)="Total"),"",IF(OR(IF($M$4="",FALSE,ISNUMBER(SEARCH($M$4,$A295))),IF($M$5="",FALSE,ISNUMBER(SEARCH($M$5,$A295))),IF($M$6="",FALSE,ISNUMBER(SEARCH($M$6,$A295))),IF($M$7="",FALSE,ISNUMBER(SEARCH($M$7,$A295))),IF($M$8="",FALSE,ISNUMBER(SEARCH($M$8,$A295)))),"match","no match"))</f>
        <v/>
      </c>
      <c r="G295" s="12">
        <f>IF(OR(OR($A295="",LEFT(TRIM($A295),5)="Total"),NOT(ISNUMBER($C295)),$C295=0),"",$D295/$C295)</f>
        <v/>
      </c>
      <c r="H295" s="12">
        <f>IF($G295="","",MAX(0,(($D295/$C295)+$M$13^2/(2*$C295))/(1+$M$13^2/$C295)-$M$13*SQRT(($D295/$C295)*(1-$D295/$C295)/$C295+$M$13^2/(4*$C295^2))/(1+$M$13^2/$C295)))</f>
        <v/>
      </c>
      <c r="I295" s="12">
        <f>IF($G295="","",MIN(1,(($D295/$C295)+$M$13^2/(2*$C295))/(1+$M$13^2/$C295)+$M$13*SQRT(($D295/$C295)*(1-$D295/$C295)/$C295+$M$13^2/(4*$C295^2))/(1+$M$13^2/$C295)))</f>
        <v/>
      </c>
      <c r="J295" s="23">
        <f>IF($A295="","",IF(LEFT(TRIM($A295),5)="Total","ignored: a Total row",IF($F295="no match","BLOCK NOW: nothing to do with what you sell",IF($G295="","WATCH: no clicks yet",IF($I295&lt;$M$14,"BLOCK: had a fair chance, confidently below",IF($H295&gt;$M$14,"KEEP: confidently above the benchmark",IF($C295&lt;$M$15,"WATCH: too few clicks to judge","WATCH: undecided")))))))</f>
        <v/>
      </c>
      <c r="K295" s="24">
        <f>IF(OR($A295="",LEFT(TRIM($A295),5)="Total"),0,1)</f>
        <v/>
      </c>
    </row>
    <row r="296">
      <c r="F296" s="23">
        <f>IF(OR($A296="",LEFT(TRIM($A296),5)="Total"),"",IF(OR(IF($M$4="",FALSE,ISNUMBER(SEARCH($M$4,$A296))),IF($M$5="",FALSE,ISNUMBER(SEARCH($M$5,$A296))),IF($M$6="",FALSE,ISNUMBER(SEARCH($M$6,$A296))),IF($M$7="",FALSE,ISNUMBER(SEARCH($M$7,$A296))),IF($M$8="",FALSE,ISNUMBER(SEARCH($M$8,$A296)))),"match","no match"))</f>
        <v/>
      </c>
      <c r="G296" s="12">
        <f>IF(OR(OR($A296="",LEFT(TRIM($A296),5)="Total"),NOT(ISNUMBER($C296)),$C296=0),"",$D296/$C296)</f>
        <v/>
      </c>
      <c r="H296" s="12">
        <f>IF($G296="","",MAX(0,(($D296/$C296)+$M$13^2/(2*$C296))/(1+$M$13^2/$C296)-$M$13*SQRT(($D296/$C296)*(1-$D296/$C296)/$C296+$M$13^2/(4*$C296^2))/(1+$M$13^2/$C296)))</f>
        <v/>
      </c>
      <c r="I296" s="12">
        <f>IF($G296="","",MIN(1,(($D296/$C296)+$M$13^2/(2*$C296))/(1+$M$13^2/$C296)+$M$13*SQRT(($D296/$C296)*(1-$D296/$C296)/$C296+$M$13^2/(4*$C296^2))/(1+$M$13^2/$C296)))</f>
        <v/>
      </c>
      <c r="J296" s="23">
        <f>IF($A296="","",IF(LEFT(TRIM($A296),5)="Total","ignored: a Total row",IF($F296="no match","BLOCK NOW: nothing to do with what you sell",IF($G296="","WATCH: no clicks yet",IF($I296&lt;$M$14,"BLOCK: had a fair chance, confidently below",IF($H296&gt;$M$14,"KEEP: confidently above the benchmark",IF($C296&lt;$M$15,"WATCH: too few clicks to judge","WATCH: undecided")))))))</f>
        <v/>
      </c>
      <c r="K296" s="24">
        <f>IF(OR($A296="",LEFT(TRIM($A296),5)="Total"),0,1)</f>
        <v/>
      </c>
    </row>
    <row r="297">
      <c r="F297" s="23">
        <f>IF(OR($A297="",LEFT(TRIM($A297),5)="Total"),"",IF(OR(IF($M$4="",FALSE,ISNUMBER(SEARCH($M$4,$A297))),IF($M$5="",FALSE,ISNUMBER(SEARCH($M$5,$A297))),IF($M$6="",FALSE,ISNUMBER(SEARCH($M$6,$A297))),IF($M$7="",FALSE,ISNUMBER(SEARCH($M$7,$A297))),IF($M$8="",FALSE,ISNUMBER(SEARCH($M$8,$A297)))),"match","no match"))</f>
        <v/>
      </c>
      <c r="G297" s="12">
        <f>IF(OR(OR($A297="",LEFT(TRIM($A297),5)="Total"),NOT(ISNUMBER($C297)),$C297=0),"",$D297/$C297)</f>
        <v/>
      </c>
      <c r="H297" s="12">
        <f>IF($G297="","",MAX(0,(($D297/$C297)+$M$13^2/(2*$C297))/(1+$M$13^2/$C297)-$M$13*SQRT(($D297/$C297)*(1-$D297/$C297)/$C297+$M$13^2/(4*$C297^2))/(1+$M$13^2/$C297)))</f>
        <v/>
      </c>
      <c r="I297" s="12">
        <f>IF($G297="","",MIN(1,(($D297/$C297)+$M$13^2/(2*$C297))/(1+$M$13^2/$C297)+$M$13*SQRT(($D297/$C297)*(1-$D297/$C297)/$C297+$M$13^2/(4*$C297^2))/(1+$M$13^2/$C297)))</f>
        <v/>
      </c>
      <c r="J297" s="23">
        <f>IF($A297="","",IF(LEFT(TRIM($A297),5)="Total","ignored: a Total row",IF($F297="no match","BLOCK NOW: nothing to do with what you sell",IF($G297="","WATCH: no clicks yet",IF($I297&lt;$M$14,"BLOCK: had a fair chance, confidently below",IF($H297&gt;$M$14,"KEEP: confidently above the benchmark",IF($C297&lt;$M$15,"WATCH: too few clicks to judge","WATCH: undecided")))))))</f>
        <v/>
      </c>
      <c r="K297" s="24">
        <f>IF(OR($A297="",LEFT(TRIM($A297),5)="Total"),0,1)</f>
        <v/>
      </c>
    </row>
    <row r="298">
      <c r="F298" s="23">
        <f>IF(OR($A298="",LEFT(TRIM($A298),5)="Total"),"",IF(OR(IF($M$4="",FALSE,ISNUMBER(SEARCH($M$4,$A298))),IF($M$5="",FALSE,ISNUMBER(SEARCH($M$5,$A298))),IF($M$6="",FALSE,ISNUMBER(SEARCH($M$6,$A298))),IF($M$7="",FALSE,ISNUMBER(SEARCH($M$7,$A298))),IF($M$8="",FALSE,ISNUMBER(SEARCH($M$8,$A298)))),"match","no match"))</f>
        <v/>
      </c>
      <c r="G298" s="12">
        <f>IF(OR(OR($A298="",LEFT(TRIM($A298),5)="Total"),NOT(ISNUMBER($C298)),$C298=0),"",$D298/$C298)</f>
        <v/>
      </c>
      <c r="H298" s="12">
        <f>IF($G298="","",MAX(0,(($D298/$C298)+$M$13^2/(2*$C298))/(1+$M$13^2/$C298)-$M$13*SQRT(($D298/$C298)*(1-$D298/$C298)/$C298+$M$13^2/(4*$C298^2))/(1+$M$13^2/$C298)))</f>
        <v/>
      </c>
      <c r="I298" s="12">
        <f>IF($G298="","",MIN(1,(($D298/$C298)+$M$13^2/(2*$C298))/(1+$M$13^2/$C298)+$M$13*SQRT(($D298/$C298)*(1-$D298/$C298)/$C298+$M$13^2/(4*$C298^2))/(1+$M$13^2/$C298)))</f>
        <v/>
      </c>
      <c r="J298" s="23">
        <f>IF($A298="","",IF(LEFT(TRIM($A298),5)="Total","ignored: a Total row",IF($F298="no match","BLOCK NOW: nothing to do with what you sell",IF($G298="","WATCH: no clicks yet",IF($I298&lt;$M$14,"BLOCK: had a fair chance, confidently below",IF($H298&gt;$M$14,"KEEP: confidently above the benchmark",IF($C298&lt;$M$15,"WATCH: too few clicks to judge","WATCH: undecided")))))))</f>
        <v/>
      </c>
      <c r="K298" s="24">
        <f>IF(OR($A298="",LEFT(TRIM($A298),5)="Total"),0,1)</f>
        <v/>
      </c>
    </row>
    <row r="299">
      <c r="F299" s="23">
        <f>IF(OR($A299="",LEFT(TRIM($A299),5)="Total"),"",IF(OR(IF($M$4="",FALSE,ISNUMBER(SEARCH($M$4,$A299))),IF($M$5="",FALSE,ISNUMBER(SEARCH($M$5,$A299))),IF($M$6="",FALSE,ISNUMBER(SEARCH($M$6,$A299))),IF($M$7="",FALSE,ISNUMBER(SEARCH($M$7,$A299))),IF($M$8="",FALSE,ISNUMBER(SEARCH($M$8,$A299)))),"match","no match"))</f>
        <v/>
      </c>
      <c r="G299" s="12">
        <f>IF(OR(OR($A299="",LEFT(TRIM($A299),5)="Total"),NOT(ISNUMBER($C299)),$C299=0),"",$D299/$C299)</f>
        <v/>
      </c>
      <c r="H299" s="12">
        <f>IF($G299="","",MAX(0,(($D299/$C299)+$M$13^2/(2*$C299))/(1+$M$13^2/$C299)-$M$13*SQRT(($D299/$C299)*(1-$D299/$C299)/$C299+$M$13^2/(4*$C299^2))/(1+$M$13^2/$C299)))</f>
        <v/>
      </c>
      <c r="I299" s="12">
        <f>IF($G299="","",MIN(1,(($D299/$C299)+$M$13^2/(2*$C299))/(1+$M$13^2/$C299)+$M$13*SQRT(($D299/$C299)*(1-$D299/$C299)/$C299+$M$13^2/(4*$C299^2))/(1+$M$13^2/$C299)))</f>
        <v/>
      </c>
      <c r="J299" s="23">
        <f>IF($A299="","",IF(LEFT(TRIM($A299),5)="Total","ignored: a Total row",IF($F299="no match","BLOCK NOW: nothing to do with what you sell",IF($G299="","WATCH: no clicks yet",IF($I299&lt;$M$14,"BLOCK: had a fair chance, confidently below",IF($H299&gt;$M$14,"KEEP: confidently above the benchmark",IF($C299&lt;$M$15,"WATCH: too few clicks to judge","WATCH: undecided")))))))</f>
        <v/>
      </c>
      <c r="K299" s="24">
        <f>IF(OR($A299="",LEFT(TRIM($A299),5)="Total"),0,1)</f>
        <v/>
      </c>
    </row>
    <row r="300">
      <c r="F300" s="23">
        <f>IF(OR($A300="",LEFT(TRIM($A300),5)="Total"),"",IF(OR(IF($M$4="",FALSE,ISNUMBER(SEARCH($M$4,$A300))),IF($M$5="",FALSE,ISNUMBER(SEARCH($M$5,$A300))),IF($M$6="",FALSE,ISNUMBER(SEARCH($M$6,$A300))),IF($M$7="",FALSE,ISNUMBER(SEARCH($M$7,$A300))),IF($M$8="",FALSE,ISNUMBER(SEARCH($M$8,$A300)))),"match","no match"))</f>
        <v/>
      </c>
      <c r="G300" s="12">
        <f>IF(OR(OR($A300="",LEFT(TRIM($A300),5)="Total"),NOT(ISNUMBER($C300)),$C300=0),"",$D300/$C300)</f>
        <v/>
      </c>
      <c r="H300" s="12">
        <f>IF($G300="","",MAX(0,(($D300/$C300)+$M$13^2/(2*$C300))/(1+$M$13^2/$C300)-$M$13*SQRT(($D300/$C300)*(1-$D300/$C300)/$C300+$M$13^2/(4*$C300^2))/(1+$M$13^2/$C300)))</f>
        <v/>
      </c>
      <c r="I300" s="12">
        <f>IF($G300="","",MIN(1,(($D300/$C300)+$M$13^2/(2*$C300))/(1+$M$13^2/$C300)+$M$13*SQRT(($D300/$C300)*(1-$D300/$C300)/$C300+$M$13^2/(4*$C300^2))/(1+$M$13^2/$C300)))</f>
        <v/>
      </c>
      <c r="J300" s="23">
        <f>IF($A300="","",IF(LEFT(TRIM($A300),5)="Total","ignored: a Total row",IF($F300="no match","BLOCK NOW: nothing to do with what you sell",IF($G300="","WATCH: no clicks yet",IF($I300&lt;$M$14,"BLOCK: had a fair chance, confidently below",IF($H300&gt;$M$14,"KEEP: confidently above the benchmark",IF($C300&lt;$M$15,"WATCH: too few clicks to judge","WATCH: undecided")))))))</f>
        <v/>
      </c>
      <c r="K300" s="24">
        <f>IF(OR($A300="",LEFT(TRIM($A300),5)="Total"),0,1)</f>
        <v/>
      </c>
    </row>
    <row r="301">
      <c r="F301" s="23">
        <f>IF(OR($A301="",LEFT(TRIM($A301),5)="Total"),"",IF(OR(IF($M$4="",FALSE,ISNUMBER(SEARCH($M$4,$A301))),IF($M$5="",FALSE,ISNUMBER(SEARCH($M$5,$A301))),IF($M$6="",FALSE,ISNUMBER(SEARCH($M$6,$A301))),IF($M$7="",FALSE,ISNUMBER(SEARCH($M$7,$A301))),IF($M$8="",FALSE,ISNUMBER(SEARCH($M$8,$A301)))),"match","no match"))</f>
        <v/>
      </c>
      <c r="G301" s="12">
        <f>IF(OR(OR($A301="",LEFT(TRIM($A301),5)="Total"),NOT(ISNUMBER($C301)),$C301=0),"",$D301/$C301)</f>
        <v/>
      </c>
      <c r="H301" s="12">
        <f>IF($G301="","",MAX(0,(($D301/$C301)+$M$13^2/(2*$C301))/(1+$M$13^2/$C301)-$M$13*SQRT(($D301/$C301)*(1-$D301/$C301)/$C301+$M$13^2/(4*$C301^2))/(1+$M$13^2/$C301)))</f>
        <v/>
      </c>
      <c r="I301" s="12">
        <f>IF($G301="","",MIN(1,(($D301/$C301)+$M$13^2/(2*$C301))/(1+$M$13^2/$C301)+$M$13*SQRT(($D301/$C301)*(1-$D301/$C301)/$C301+$M$13^2/(4*$C301^2))/(1+$M$13^2/$C301)))</f>
        <v/>
      </c>
      <c r="J301" s="23">
        <f>IF($A301="","",IF(LEFT(TRIM($A301),5)="Total","ignored: a Total row",IF($F301="no match","BLOCK NOW: nothing to do with what you sell",IF($G301="","WATCH: no clicks yet",IF($I301&lt;$M$14,"BLOCK: had a fair chance, confidently below",IF($H301&gt;$M$14,"KEEP: confidently above the benchmark",IF($C301&lt;$M$15,"WATCH: too few clicks to judge","WATCH: undecided")))))))</f>
        <v/>
      </c>
      <c r="K301" s="24">
        <f>IF(OR($A301="",LEFT(TRIM($A301),5)="Total"),0,1)</f>
        <v/>
      </c>
    </row>
    <row r="302">
      <c r="F302" s="23">
        <f>IF(OR($A302="",LEFT(TRIM($A302),5)="Total"),"",IF(OR(IF($M$4="",FALSE,ISNUMBER(SEARCH($M$4,$A302))),IF($M$5="",FALSE,ISNUMBER(SEARCH($M$5,$A302))),IF($M$6="",FALSE,ISNUMBER(SEARCH($M$6,$A302))),IF($M$7="",FALSE,ISNUMBER(SEARCH($M$7,$A302))),IF($M$8="",FALSE,ISNUMBER(SEARCH($M$8,$A302)))),"match","no match"))</f>
        <v/>
      </c>
      <c r="G302" s="12">
        <f>IF(OR(OR($A302="",LEFT(TRIM($A302),5)="Total"),NOT(ISNUMBER($C302)),$C302=0),"",$D302/$C302)</f>
        <v/>
      </c>
      <c r="H302" s="12">
        <f>IF($G302="","",MAX(0,(($D302/$C302)+$M$13^2/(2*$C302))/(1+$M$13^2/$C302)-$M$13*SQRT(($D302/$C302)*(1-$D302/$C302)/$C302+$M$13^2/(4*$C302^2))/(1+$M$13^2/$C302)))</f>
        <v/>
      </c>
      <c r="I302" s="12">
        <f>IF($G302="","",MIN(1,(($D302/$C302)+$M$13^2/(2*$C302))/(1+$M$13^2/$C302)+$M$13*SQRT(($D302/$C302)*(1-$D302/$C302)/$C302+$M$13^2/(4*$C302^2))/(1+$M$13^2/$C302)))</f>
        <v/>
      </c>
      <c r="J302" s="23">
        <f>IF($A302="","",IF(LEFT(TRIM($A302),5)="Total","ignored: a Total row",IF($F302="no match","BLOCK NOW: nothing to do with what you sell",IF($G302="","WATCH: no clicks yet",IF($I302&lt;$M$14,"BLOCK: had a fair chance, confidently below",IF($H302&gt;$M$14,"KEEP: confidently above the benchmark",IF($C302&lt;$M$15,"WATCH: too few clicks to judge","WATCH: undecided")))))))</f>
        <v/>
      </c>
      <c r="K302" s="24">
        <f>IF(OR($A302="",LEFT(TRIM($A302),5)="Total"),0,1)</f>
        <v/>
      </c>
    </row>
    <row r="303">
      <c r="F303" s="23">
        <f>IF(OR($A303="",LEFT(TRIM($A303),5)="Total"),"",IF(OR(IF($M$4="",FALSE,ISNUMBER(SEARCH($M$4,$A303))),IF($M$5="",FALSE,ISNUMBER(SEARCH($M$5,$A303))),IF($M$6="",FALSE,ISNUMBER(SEARCH($M$6,$A303))),IF($M$7="",FALSE,ISNUMBER(SEARCH($M$7,$A303))),IF($M$8="",FALSE,ISNUMBER(SEARCH($M$8,$A303)))),"match","no match"))</f>
        <v/>
      </c>
      <c r="G303" s="12">
        <f>IF(OR(OR($A303="",LEFT(TRIM($A303),5)="Total"),NOT(ISNUMBER($C303)),$C303=0),"",$D303/$C303)</f>
        <v/>
      </c>
      <c r="H303" s="12">
        <f>IF($G303="","",MAX(0,(($D303/$C303)+$M$13^2/(2*$C303))/(1+$M$13^2/$C303)-$M$13*SQRT(($D303/$C303)*(1-$D303/$C303)/$C303+$M$13^2/(4*$C303^2))/(1+$M$13^2/$C303)))</f>
        <v/>
      </c>
      <c r="I303" s="12">
        <f>IF($G303="","",MIN(1,(($D303/$C303)+$M$13^2/(2*$C303))/(1+$M$13^2/$C303)+$M$13*SQRT(($D303/$C303)*(1-$D303/$C303)/$C303+$M$13^2/(4*$C303^2))/(1+$M$13^2/$C303)))</f>
        <v/>
      </c>
      <c r="J303" s="23">
        <f>IF($A303="","",IF(LEFT(TRIM($A303),5)="Total","ignored: a Total row",IF($F303="no match","BLOCK NOW: nothing to do with what you sell",IF($G303="","WATCH: no clicks yet",IF($I303&lt;$M$14,"BLOCK: had a fair chance, confidently below",IF($H303&gt;$M$14,"KEEP: confidently above the benchmark",IF($C303&lt;$M$15,"WATCH: too few clicks to judge","WATCH: undecided")))))))</f>
        <v/>
      </c>
      <c r="K303" s="24">
        <f>IF(OR($A303="",LEFT(TRIM($A303),5)="Total"),0,1)</f>
        <v/>
      </c>
    </row>
    <row r="304">
      <c r="F304" s="23">
        <f>IF(OR($A304="",LEFT(TRIM($A304),5)="Total"),"",IF(OR(IF($M$4="",FALSE,ISNUMBER(SEARCH($M$4,$A304))),IF($M$5="",FALSE,ISNUMBER(SEARCH($M$5,$A304))),IF($M$6="",FALSE,ISNUMBER(SEARCH($M$6,$A304))),IF($M$7="",FALSE,ISNUMBER(SEARCH($M$7,$A304))),IF($M$8="",FALSE,ISNUMBER(SEARCH($M$8,$A304)))),"match","no match"))</f>
        <v/>
      </c>
      <c r="G304" s="12">
        <f>IF(OR(OR($A304="",LEFT(TRIM($A304),5)="Total"),NOT(ISNUMBER($C304)),$C304=0),"",$D304/$C304)</f>
        <v/>
      </c>
      <c r="H304" s="12">
        <f>IF($G304="","",MAX(0,(($D304/$C304)+$M$13^2/(2*$C304))/(1+$M$13^2/$C304)-$M$13*SQRT(($D304/$C304)*(1-$D304/$C304)/$C304+$M$13^2/(4*$C304^2))/(1+$M$13^2/$C304)))</f>
        <v/>
      </c>
      <c r="I304" s="12">
        <f>IF($G304="","",MIN(1,(($D304/$C304)+$M$13^2/(2*$C304))/(1+$M$13^2/$C304)+$M$13*SQRT(($D304/$C304)*(1-$D304/$C304)/$C304+$M$13^2/(4*$C304^2))/(1+$M$13^2/$C304)))</f>
        <v/>
      </c>
      <c r="J304" s="23">
        <f>IF($A304="","",IF(LEFT(TRIM($A304),5)="Total","ignored: a Total row",IF($F304="no match","BLOCK NOW: nothing to do with what you sell",IF($G304="","WATCH: no clicks yet",IF($I304&lt;$M$14,"BLOCK: had a fair chance, confidently below",IF($H304&gt;$M$14,"KEEP: confidently above the benchmark",IF($C304&lt;$M$15,"WATCH: too few clicks to judge","WATCH: undecided")))))))</f>
        <v/>
      </c>
      <c r="K304" s="24">
        <f>IF(OR($A304="",LEFT(TRIM($A304),5)="Total"),0,1)</f>
        <v/>
      </c>
    </row>
    <row r="305">
      <c r="F305" s="23">
        <f>IF(OR($A305="",LEFT(TRIM($A305),5)="Total"),"",IF(OR(IF($M$4="",FALSE,ISNUMBER(SEARCH($M$4,$A305))),IF($M$5="",FALSE,ISNUMBER(SEARCH($M$5,$A305))),IF($M$6="",FALSE,ISNUMBER(SEARCH($M$6,$A305))),IF($M$7="",FALSE,ISNUMBER(SEARCH($M$7,$A305))),IF($M$8="",FALSE,ISNUMBER(SEARCH($M$8,$A305)))),"match","no match"))</f>
        <v/>
      </c>
      <c r="G305" s="12">
        <f>IF(OR(OR($A305="",LEFT(TRIM($A305),5)="Total"),NOT(ISNUMBER($C305)),$C305=0),"",$D305/$C305)</f>
        <v/>
      </c>
      <c r="H305" s="12">
        <f>IF($G305="","",MAX(0,(($D305/$C305)+$M$13^2/(2*$C305))/(1+$M$13^2/$C305)-$M$13*SQRT(($D305/$C305)*(1-$D305/$C305)/$C305+$M$13^2/(4*$C305^2))/(1+$M$13^2/$C305)))</f>
        <v/>
      </c>
      <c r="I305" s="12">
        <f>IF($G305="","",MIN(1,(($D305/$C305)+$M$13^2/(2*$C305))/(1+$M$13^2/$C305)+$M$13*SQRT(($D305/$C305)*(1-$D305/$C305)/$C305+$M$13^2/(4*$C305^2))/(1+$M$13^2/$C305)))</f>
        <v/>
      </c>
      <c r="J305" s="23">
        <f>IF($A305="","",IF(LEFT(TRIM($A305),5)="Total","ignored: a Total row",IF($F305="no match","BLOCK NOW: nothing to do with what you sell",IF($G305="","WATCH: no clicks yet",IF($I305&lt;$M$14,"BLOCK: had a fair chance, confidently below",IF($H305&gt;$M$14,"KEEP: confidently above the benchmark",IF($C305&lt;$M$15,"WATCH: too few clicks to judge","WATCH: undecided")))))))</f>
        <v/>
      </c>
      <c r="K305" s="24">
        <f>IF(OR($A305="",LEFT(TRIM($A305),5)="Total"),0,1)</f>
        <v/>
      </c>
    </row>
    <row r="306">
      <c r="F306" s="23">
        <f>IF(OR($A306="",LEFT(TRIM($A306),5)="Total"),"",IF(OR(IF($M$4="",FALSE,ISNUMBER(SEARCH($M$4,$A306))),IF($M$5="",FALSE,ISNUMBER(SEARCH($M$5,$A306))),IF($M$6="",FALSE,ISNUMBER(SEARCH($M$6,$A306))),IF($M$7="",FALSE,ISNUMBER(SEARCH($M$7,$A306))),IF($M$8="",FALSE,ISNUMBER(SEARCH($M$8,$A306)))),"match","no match"))</f>
        <v/>
      </c>
      <c r="G306" s="12">
        <f>IF(OR(OR($A306="",LEFT(TRIM($A306),5)="Total"),NOT(ISNUMBER($C306)),$C306=0),"",$D306/$C306)</f>
        <v/>
      </c>
      <c r="H306" s="12">
        <f>IF($G306="","",MAX(0,(($D306/$C306)+$M$13^2/(2*$C306))/(1+$M$13^2/$C306)-$M$13*SQRT(($D306/$C306)*(1-$D306/$C306)/$C306+$M$13^2/(4*$C306^2))/(1+$M$13^2/$C306)))</f>
        <v/>
      </c>
      <c r="I306" s="12">
        <f>IF($G306="","",MIN(1,(($D306/$C306)+$M$13^2/(2*$C306))/(1+$M$13^2/$C306)+$M$13*SQRT(($D306/$C306)*(1-$D306/$C306)/$C306+$M$13^2/(4*$C306^2))/(1+$M$13^2/$C306)))</f>
        <v/>
      </c>
      <c r="J306" s="23">
        <f>IF($A306="","",IF(LEFT(TRIM($A306),5)="Total","ignored: a Total row",IF($F306="no match","BLOCK NOW: nothing to do with what you sell",IF($G306="","WATCH: no clicks yet",IF($I306&lt;$M$14,"BLOCK: had a fair chance, confidently below",IF($H306&gt;$M$14,"KEEP: confidently above the benchmark",IF($C306&lt;$M$15,"WATCH: too few clicks to judge","WATCH: undecided")))))))</f>
        <v/>
      </c>
      <c r="K306" s="24">
        <f>IF(OR($A306="",LEFT(TRIM($A306),5)="Total"),0,1)</f>
        <v/>
      </c>
    </row>
    <row r="307">
      <c r="F307" s="23">
        <f>IF(OR($A307="",LEFT(TRIM($A307),5)="Total"),"",IF(OR(IF($M$4="",FALSE,ISNUMBER(SEARCH($M$4,$A307))),IF($M$5="",FALSE,ISNUMBER(SEARCH($M$5,$A307))),IF($M$6="",FALSE,ISNUMBER(SEARCH($M$6,$A307))),IF($M$7="",FALSE,ISNUMBER(SEARCH($M$7,$A307))),IF($M$8="",FALSE,ISNUMBER(SEARCH($M$8,$A307)))),"match","no match"))</f>
        <v/>
      </c>
      <c r="G307" s="12">
        <f>IF(OR(OR($A307="",LEFT(TRIM($A307),5)="Total"),NOT(ISNUMBER($C307)),$C307=0),"",$D307/$C307)</f>
        <v/>
      </c>
      <c r="H307" s="12">
        <f>IF($G307="","",MAX(0,(($D307/$C307)+$M$13^2/(2*$C307))/(1+$M$13^2/$C307)-$M$13*SQRT(($D307/$C307)*(1-$D307/$C307)/$C307+$M$13^2/(4*$C307^2))/(1+$M$13^2/$C307)))</f>
        <v/>
      </c>
      <c r="I307" s="12">
        <f>IF($G307="","",MIN(1,(($D307/$C307)+$M$13^2/(2*$C307))/(1+$M$13^2/$C307)+$M$13*SQRT(($D307/$C307)*(1-$D307/$C307)/$C307+$M$13^2/(4*$C307^2))/(1+$M$13^2/$C307)))</f>
        <v/>
      </c>
      <c r="J307" s="23">
        <f>IF($A307="","",IF(LEFT(TRIM($A307),5)="Total","ignored: a Total row",IF($F307="no match","BLOCK NOW: nothing to do with what you sell",IF($G307="","WATCH: no clicks yet",IF($I307&lt;$M$14,"BLOCK: had a fair chance, confidently below",IF($H307&gt;$M$14,"KEEP: confidently above the benchmark",IF($C307&lt;$M$15,"WATCH: too few clicks to judge","WATCH: undecided")))))))</f>
        <v/>
      </c>
      <c r="K307" s="24">
        <f>IF(OR($A307="",LEFT(TRIM($A307),5)="Total"),0,1)</f>
        <v/>
      </c>
    </row>
    <row r="308">
      <c r="F308" s="23">
        <f>IF(OR($A308="",LEFT(TRIM($A308),5)="Total"),"",IF(OR(IF($M$4="",FALSE,ISNUMBER(SEARCH($M$4,$A308))),IF($M$5="",FALSE,ISNUMBER(SEARCH($M$5,$A308))),IF($M$6="",FALSE,ISNUMBER(SEARCH($M$6,$A308))),IF($M$7="",FALSE,ISNUMBER(SEARCH($M$7,$A308))),IF($M$8="",FALSE,ISNUMBER(SEARCH($M$8,$A308)))),"match","no match"))</f>
        <v/>
      </c>
      <c r="G308" s="12">
        <f>IF(OR(OR($A308="",LEFT(TRIM($A308),5)="Total"),NOT(ISNUMBER($C308)),$C308=0),"",$D308/$C308)</f>
        <v/>
      </c>
      <c r="H308" s="12">
        <f>IF($G308="","",MAX(0,(($D308/$C308)+$M$13^2/(2*$C308))/(1+$M$13^2/$C308)-$M$13*SQRT(($D308/$C308)*(1-$D308/$C308)/$C308+$M$13^2/(4*$C308^2))/(1+$M$13^2/$C308)))</f>
        <v/>
      </c>
      <c r="I308" s="12">
        <f>IF($G308="","",MIN(1,(($D308/$C308)+$M$13^2/(2*$C308))/(1+$M$13^2/$C308)+$M$13*SQRT(($D308/$C308)*(1-$D308/$C308)/$C308+$M$13^2/(4*$C308^2))/(1+$M$13^2/$C308)))</f>
        <v/>
      </c>
      <c r="J308" s="23">
        <f>IF($A308="","",IF(LEFT(TRIM($A308),5)="Total","ignored: a Total row",IF($F308="no match","BLOCK NOW: nothing to do with what you sell",IF($G308="","WATCH: no clicks yet",IF($I308&lt;$M$14,"BLOCK: had a fair chance, confidently below",IF($H308&gt;$M$14,"KEEP: confidently above the benchmark",IF($C308&lt;$M$15,"WATCH: too few clicks to judge","WATCH: undecided")))))))</f>
        <v/>
      </c>
      <c r="K308" s="24">
        <f>IF(OR($A308="",LEFT(TRIM($A308),5)="Total"),0,1)</f>
        <v/>
      </c>
    </row>
    <row r="309">
      <c r="F309" s="23">
        <f>IF(OR($A309="",LEFT(TRIM($A309),5)="Total"),"",IF(OR(IF($M$4="",FALSE,ISNUMBER(SEARCH($M$4,$A309))),IF($M$5="",FALSE,ISNUMBER(SEARCH($M$5,$A309))),IF($M$6="",FALSE,ISNUMBER(SEARCH($M$6,$A309))),IF($M$7="",FALSE,ISNUMBER(SEARCH($M$7,$A309))),IF($M$8="",FALSE,ISNUMBER(SEARCH($M$8,$A309)))),"match","no match"))</f>
        <v/>
      </c>
      <c r="G309" s="12">
        <f>IF(OR(OR($A309="",LEFT(TRIM($A309),5)="Total"),NOT(ISNUMBER($C309)),$C309=0),"",$D309/$C309)</f>
        <v/>
      </c>
      <c r="H309" s="12">
        <f>IF($G309="","",MAX(0,(($D309/$C309)+$M$13^2/(2*$C309))/(1+$M$13^2/$C309)-$M$13*SQRT(($D309/$C309)*(1-$D309/$C309)/$C309+$M$13^2/(4*$C309^2))/(1+$M$13^2/$C309)))</f>
        <v/>
      </c>
      <c r="I309" s="12">
        <f>IF($G309="","",MIN(1,(($D309/$C309)+$M$13^2/(2*$C309))/(1+$M$13^2/$C309)+$M$13*SQRT(($D309/$C309)*(1-$D309/$C309)/$C309+$M$13^2/(4*$C309^2))/(1+$M$13^2/$C309)))</f>
        <v/>
      </c>
      <c r="J309" s="23">
        <f>IF($A309="","",IF(LEFT(TRIM($A309),5)="Total","ignored: a Total row",IF($F309="no match","BLOCK NOW: nothing to do with what you sell",IF($G309="","WATCH: no clicks yet",IF($I309&lt;$M$14,"BLOCK: had a fair chance, confidently below",IF($H309&gt;$M$14,"KEEP: confidently above the benchmark",IF($C309&lt;$M$15,"WATCH: too few clicks to judge","WATCH: undecided")))))))</f>
        <v/>
      </c>
      <c r="K309" s="24">
        <f>IF(OR($A309="",LEFT(TRIM($A309),5)="Total"),0,1)</f>
        <v/>
      </c>
    </row>
    <row r="310">
      <c r="F310" s="23">
        <f>IF(OR($A310="",LEFT(TRIM($A310),5)="Total"),"",IF(OR(IF($M$4="",FALSE,ISNUMBER(SEARCH($M$4,$A310))),IF($M$5="",FALSE,ISNUMBER(SEARCH($M$5,$A310))),IF($M$6="",FALSE,ISNUMBER(SEARCH($M$6,$A310))),IF($M$7="",FALSE,ISNUMBER(SEARCH($M$7,$A310))),IF($M$8="",FALSE,ISNUMBER(SEARCH($M$8,$A310)))),"match","no match"))</f>
        <v/>
      </c>
      <c r="G310" s="12">
        <f>IF(OR(OR($A310="",LEFT(TRIM($A310),5)="Total"),NOT(ISNUMBER($C310)),$C310=0),"",$D310/$C310)</f>
        <v/>
      </c>
      <c r="H310" s="12">
        <f>IF($G310="","",MAX(0,(($D310/$C310)+$M$13^2/(2*$C310))/(1+$M$13^2/$C310)-$M$13*SQRT(($D310/$C310)*(1-$D310/$C310)/$C310+$M$13^2/(4*$C310^2))/(1+$M$13^2/$C310)))</f>
        <v/>
      </c>
      <c r="I310" s="12">
        <f>IF($G310="","",MIN(1,(($D310/$C310)+$M$13^2/(2*$C310))/(1+$M$13^2/$C310)+$M$13*SQRT(($D310/$C310)*(1-$D310/$C310)/$C310+$M$13^2/(4*$C310^2))/(1+$M$13^2/$C310)))</f>
        <v/>
      </c>
      <c r="J310" s="23">
        <f>IF($A310="","",IF(LEFT(TRIM($A310),5)="Total","ignored: a Total row",IF($F310="no match","BLOCK NOW: nothing to do with what you sell",IF($G310="","WATCH: no clicks yet",IF($I310&lt;$M$14,"BLOCK: had a fair chance, confidently below",IF($H310&gt;$M$14,"KEEP: confidently above the benchmark",IF($C310&lt;$M$15,"WATCH: too few clicks to judge","WATCH: undecided")))))))</f>
        <v/>
      </c>
      <c r="K310" s="24">
        <f>IF(OR($A310="",LEFT(TRIM($A310),5)="Total"),0,1)</f>
        <v/>
      </c>
    </row>
    <row r="311">
      <c r="F311" s="23">
        <f>IF(OR($A311="",LEFT(TRIM($A311),5)="Total"),"",IF(OR(IF($M$4="",FALSE,ISNUMBER(SEARCH($M$4,$A311))),IF($M$5="",FALSE,ISNUMBER(SEARCH($M$5,$A311))),IF($M$6="",FALSE,ISNUMBER(SEARCH($M$6,$A311))),IF($M$7="",FALSE,ISNUMBER(SEARCH($M$7,$A311))),IF($M$8="",FALSE,ISNUMBER(SEARCH($M$8,$A311)))),"match","no match"))</f>
        <v/>
      </c>
      <c r="G311" s="12">
        <f>IF(OR(OR($A311="",LEFT(TRIM($A311),5)="Total"),NOT(ISNUMBER($C311)),$C311=0),"",$D311/$C311)</f>
        <v/>
      </c>
      <c r="H311" s="12">
        <f>IF($G311="","",MAX(0,(($D311/$C311)+$M$13^2/(2*$C311))/(1+$M$13^2/$C311)-$M$13*SQRT(($D311/$C311)*(1-$D311/$C311)/$C311+$M$13^2/(4*$C311^2))/(1+$M$13^2/$C311)))</f>
        <v/>
      </c>
      <c r="I311" s="12">
        <f>IF($G311="","",MIN(1,(($D311/$C311)+$M$13^2/(2*$C311))/(1+$M$13^2/$C311)+$M$13*SQRT(($D311/$C311)*(1-$D311/$C311)/$C311+$M$13^2/(4*$C311^2))/(1+$M$13^2/$C311)))</f>
        <v/>
      </c>
      <c r="J311" s="23">
        <f>IF($A311="","",IF(LEFT(TRIM($A311),5)="Total","ignored: a Total row",IF($F311="no match","BLOCK NOW: nothing to do with what you sell",IF($G311="","WATCH: no clicks yet",IF($I311&lt;$M$14,"BLOCK: had a fair chance, confidently below",IF($H311&gt;$M$14,"KEEP: confidently above the benchmark",IF($C311&lt;$M$15,"WATCH: too few clicks to judge","WATCH: undecided")))))))</f>
        <v/>
      </c>
      <c r="K311" s="24">
        <f>IF(OR($A311="",LEFT(TRIM($A311),5)="Total"),0,1)</f>
        <v/>
      </c>
    </row>
    <row r="312">
      <c r="F312" s="23">
        <f>IF(OR($A312="",LEFT(TRIM($A312),5)="Total"),"",IF(OR(IF($M$4="",FALSE,ISNUMBER(SEARCH($M$4,$A312))),IF($M$5="",FALSE,ISNUMBER(SEARCH($M$5,$A312))),IF($M$6="",FALSE,ISNUMBER(SEARCH($M$6,$A312))),IF($M$7="",FALSE,ISNUMBER(SEARCH($M$7,$A312))),IF($M$8="",FALSE,ISNUMBER(SEARCH($M$8,$A312)))),"match","no match"))</f>
        <v/>
      </c>
      <c r="G312" s="12">
        <f>IF(OR(OR($A312="",LEFT(TRIM($A312),5)="Total"),NOT(ISNUMBER($C312)),$C312=0),"",$D312/$C312)</f>
        <v/>
      </c>
      <c r="H312" s="12">
        <f>IF($G312="","",MAX(0,(($D312/$C312)+$M$13^2/(2*$C312))/(1+$M$13^2/$C312)-$M$13*SQRT(($D312/$C312)*(1-$D312/$C312)/$C312+$M$13^2/(4*$C312^2))/(1+$M$13^2/$C312)))</f>
        <v/>
      </c>
      <c r="I312" s="12">
        <f>IF($G312="","",MIN(1,(($D312/$C312)+$M$13^2/(2*$C312))/(1+$M$13^2/$C312)+$M$13*SQRT(($D312/$C312)*(1-$D312/$C312)/$C312+$M$13^2/(4*$C312^2))/(1+$M$13^2/$C312)))</f>
        <v/>
      </c>
      <c r="J312" s="23">
        <f>IF($A312="","",IF(LEFT(TRIM($A312),5)="Total","ignored: a Total row",IF($F312="no match","BLOCK NOW: nothing to do with what you sell",IF($G312="","WATCH: no clicks yet",IF($I312&lt;$M$14,"BLOCK: had a fair chance, confidently below",IF($H312&gt;$M$14,"KEEP: confidently above the benchmark",IF($C312&lt;$M$15,"WATCH: too few clicks to judge","WATCH: undecided")))))))</f>
        <v/>
      </c>
      <c r="K312" s="24">
        <f>IF(OR($A312="",LEFT(TRIM($A312),5)="Total"),0,1)</f>
        <v/>
      </c>
    </row>
    <row r="313">
      <c r="F313" s="23">
        <f>IF(OR($A313="",LEFT(TRIM($A313),5)="Total"),"",IF(OR(IF($M$4="",FALSE,ISNUMBER(SEARCH($M$4,$A313))),IF($M$5="",FALSE,ISNUMBER(SEARCH($M$5,$A313))),IF($M$6="",FALSE,ISNUMBER(SEARCH($M$6,$A313))),IF($M$7="",FALSE,ISNUMBER(SEARCH($M$7,$A313))),IF($M$8="",FALSE,ISNUMBER(SEARCH($M$8,$A313)))),"match","no match"))</f>
        <v/>
      </c>
      <c r="G313" s="12">
        <f>IF(OR(OR($A313="",LEFT(TRIM($A313),5)="Total"),NOT(ISNUMBER($C313)),$C313=0),"",$D313/$C313)</f>
        <v/>
      </c>
      <c r="H313" s="12">
        <f>IF($G313="","",MAX(0,(($D313/$C313)+$M$13^2/(2*$C313))/(1+$M$13^2/$C313)-$M$13*SQRT(($D313/$C313)*(1-$D313/$C313)/$C313+$M$13^2/(4*$C313^2))/(1+$M$13^2/$C313)))</f>
        <v/>
      </c>
      <c r="I313" s="12">
        <f>IF($G313="","",MIN(1,(($D313/$C313)+$M$13^2/(2*$C313))/(1+$M$13^2/$C313)+$M$13*SQRT(($D313/$C313)*(1-$D313/$C313)/$C313+$M$13^2/(4*$C313^2))/(1+$M$13^2/$C313)))</f>
        <v/>
      </c>
      <c r="J313" s="23">
        <f>IF($A313="","",IF(LEFT(TRIM($A313),5)="Total","ignored: a Total row",IF($F313="no match","BLOCK NOW: nothing to do with what you sell",IF($G313="","WATCH: no clicks yet",IF($I313&lt;$M$14,"BLOCK: had a fair chance, confidently below",IF($H313&gt;$M$14,"KEEP: confidently above the benchmark",IF($C313&lt;$M$15,"WATCH: too few clicks to judge","WATCH: undecided")))))))</f>
        <v/>
      </c>
      <c r="K313" s="24">
        <f>IF(OR($A313="",LEFT(TRIM($A313),5)="Total"),0,1)</f>
        <v/>
      </c>
    </row>
    <row r="314">
      <c r="F314" s="23">
        <f>IF(OR($A314="",LEFT(TRIM($A314),5)="Total"),"",IF(OR(IF($M$4="",FALSE,ISNUMBER(SEARCH($M$4,$A314))),IF($M$5="",FALSE,ISNUMBER(SEARCH($M$5,$A314))),IF($M$6="",FALSE,ISNUMBER(SEARCH($M$6,$A314))),IF($M$7="",FALSE,ISNUMBER(SEARCH($M$7,$A314))),IF($M$8="",FALSE,ISNUMBER(SEARCH($M$8,$A314)))),"match","no match"))</f>
        <v/>
      </c>
      <c r="G314" s="12">
        <f>IF(OR(OR($A314="",LEFT(TRIM($A314),5)="Total"),NOT(ISNUMBER($C314)),$C314=0),"",$D314/$C314)</f>
        <v/>
      </c>
      <c r="H314" s="12">
        <f>IF($G314="","",MAX(0,(($D314/$C314)+$M$13^2/(2*$C314))/(1+$M$13^2/$C314)-$M$13*SQRT(($D314/$C314)*(1-$D314/$C314)/$C314+$M$13^2/(4*$C314^2))/(1+$M$13^2/$C314)))</f>
        <v/>
      </c>
      <c r="I314" s="12">
        <f>IF($G314="","",MIN(1,(($D314/$C314)+$M$13^2/(2*$C314))/(1+$M$13^2/$C314)+$M$13*SQRT(($D314/$C314)*(1-$D314/$C314)/$C314+$M$13^2/(4*$C314^2))/(1+$M$13^2/$C314)))</f>
        <v/>
      </c>
      <c r="J314" s="23">
        <f>IF($A314="","",IF(LEFT(TRIM($A314),5)="Total","ignored: a Total row",IF($F314="no match","BLOCK NOW: nothing to do with what you sell",IF($G314="","WATCH: no clicks yet",IF($I314&lt;$M$14,"BLOCK: had a fair chance, confidently below",IF($H314&gt;$M$14,"KEEP: confidently above the benchmark",IF($C314&lt;$M$15,"WATCH: too few clicks to judge","WATCH: undecided")))))))</f>
        <v/>
      </c>
      <c r="K314" s="24">
        <f>IF(OR($A314="",LEFT(TRIM($A314),5)="Total"),0,1)</f>
        <v/>
      </c>
    </row>
    <row r="315">
      <c r="F315" s="23">
        <f>IF(OR($A315="",LEFT(TRIM($A315),5)="Total"),"",IF(OR(IF($M$4="",FALSE,ISNUMBER(SEARCH($M$4,$A315))),IF($M$5="",FALSE,ISNUMBER(SEARCH($M$5,$A315))),IF($M$6="",FALSE,ISNUMBER(SEARCH($M$6,$A315))),IF($M$7="",FALSE,ISNUMBER(SEARCH($M$7,$A315))),IF($M$8="",FALSE,ISNUMBER(SEARCH($M$8,$A315)))),"match","no match"))</f>
        <v/>
      </c>
      <c r="G315" s="12">
        <f>IF(OR(OR($A315="",LEFT(TRIM($A315),5)="Total"),NOT(ISNUMBER($C315)),$C315=0),"",$D315/$C315)</f>
        <v/>
      </c>
      <c r="H315" s="12">
        <f>IF($G315="","",MAX(0,(($D315/$C315)+$M$13^2/(2*$C315))/(1+$M$13^2/$C315)-$M$13*SQRT(($D315/$C315)*(1-$D315/$C315)/$C315+$M$13^2/(4*$C315^2))/(1+$M$13^2/$C315)))</f>
        <v/>
      </c>
      <c r="I315" s="12">
        <f>IF($G315="","",MIN(1,(($D315/$C315)+$M$13^2/(2*$C315))/(1+$M$13^2/$C315)+$M$13*SQRT(($D315/$C315)*(1-$D315/$C315)/$C315+$M$13^2/(4*$C315^2))/(1+$M$13^2/$C315)))</f>
        <v/>
      </c>
      <c r="J315" s="23">
        <f>IF($A315="","",IF(LEFT(TRIM($A315),5)="Total","ignored: a Total row",IF($F315="no match","BLOCK NOW: nothing to do with what you sell",IF($G315="","WATCH: no clicks yet",IF($I315&lt;$M$14,"BLOCK: had a fair chance, confidently below",IF($H315&gt;$M$14,"KEEP: confidently above the benchmark",IF($C315&lt;$M$15,"WATCH: too few clicks to judge","WATCH: undecided")))))))</f>
        <v/>
      </c>
      <c r="K315" s="24">
        <f>IF(OR($A315="",LEFT(TRIM($A315),5)="Total"),0,1)</f>
        <v/>
      </c>
    </row>
    <row r="316">
      <c r="F316" s="23">
        <f>IF(OR($A316="",LEFT(TRIM($A316),5)="Total"),"",IF(OR(IF($M$4="",FALSE,ISNUMBER(SEARCH($M$4,$A316))),IF($M$5="",FALSE,ISNUMBER(SEARCH($M$5,$A316))),IF($M$6="",FALSE,ISNUMBER(SEARCH($M$6,$A316))),IF($M$7="",FALSE,ISNUMBER(SEARCH($M$7,$A316))),IF($M$8="",FALSE,ISNUMBER(SEARCH($M$8,$A316)))),"match","no match"))</f>
        <v/>
      </c>
      <c r="G316" s="12">
        <f>IF(OR(OR($A316="",LEFT(TRIM($A316),5)="Total"),NOT(ISNUMBER($C316)),$C316=0),"",$D316/$C316)</f>
        <v/>
      </c>
      <c r="H316" s="12">
        <f>IF($G316="","",MAX(0,(($D316/$C316)+$M$13^2/(2*$C316))/(1+$M$13^2/$C316)-$M$13*SQRT(($D316/$C316)*(1-$D316/$C316)/$C316+$M$13^2/(4*$C316^2))/(1+$M$13^2/$C316)))</f>
        <v/>
      </c>
      <c r="I316" s="12">
        <f>IF($G316="","",MIN(1,(($D316/$C316)+$M$13^2/(2*$C316))/(1+$M$13^2/$C316)+$M$13*SQRT(($D316/$C316)*(1-$D316/$C316)/$C316+$M$13^2/(4*$C316^2))/(1+$M$13^2/$C316)))</f>
        <v/>
      </c>
      <c r="J316" s="23">
        <f>IF($A316="","",IF(LEFT(TRIM($A316),5)="Total","ignored: a Total row",IF($F316="no match","BLOCK NOW: nothing to do with what you sell",IF($G316="","WATCH: no clicks yet",IF($I316&lt;$M$14,"BLOCK: had a fair chance, confidently below",IF($H316&gt;$M$14,"KEEP: confidently above the benchmark",IF($C316&lt;$M$15,"WATCH: too few clicks to judge","WATCH: undecided")))))))</f>
        <v/>
      </c>
      <c r="K316" s="24">
        <f>IF(OR($A316="",LEFT(TRIM($A316),5)="Total"),0,1)</f>
        <v/>
      </c>
    </row>
    <row r="317">
      <c r="F317" s="23">
        <f>IF(OR($A317="",LEFT(TRIM($A317),5)="Total"),"",IF(OR(IF($M$4="",FALSE,ISNUMBER(SEARCH($M$4,$A317))),IF($M$5="",FALSE,ISNUMBER(SEARCH($M$5,$A317))),IF($M$6="",FALSE,ISNUMBER(SEARCH($M$6,$A317))),IF($M$7="",FALSE,ISNUMBER(SEARCH($M$7,$A317))),IF($M$8="",FALSE,ISNUMBER(SEARCH($M$8,$A317)))),"match","no match"))</f>
        <v/>
      </c>
      <c r="G317" s="12">
        <f>IF(OR(OR($A317="",LEFT(TRIM($A317),5)="Total"),NOT(ISNUMBER($C317)),$C317=0),"",$D317/$C317)</f>
        <v/>
      </c>
      <c r="H317" s="12">
        <f>IF($G317="","",MAX(0,(($D317/$C317)+$M$13^2/(2*$C317))/(1+$M$13^2/$C317)-$M$13*SQRT(($D317/$C317)*(1-$D317/$C317)/$C317+$M$13^2/(4*$C317^2))/(1+$M$13^2/$C317)))</f>
        <v/>
      </c>
      <c r="I317" s="12">
        <f>IF($G317="","",MIN(1,(($D317/$C317)+$M$13^2/(2*$C317))/(1+$M$13^2/$C317)+$M$13*SQRT(($D317/$C317)*(1-$D317/$C317)/$C317+$M$13^2/(4*$C317^2))/(1+$M$13^2/$C317)))</f>
        <v/>
      </c>
      <c r="J317" s="23">
        <f>IF($A317="","",IF(LEFT(TRIM($A317),5)="Total","ignored: a Total row",IF($F317="no match","BLOCK NOW: nothing to do with what you sell",IF($G317="","WATCH: no clicks yet",IF($I317&lt;$M$14,"BLOCK: had a fair chance, confidently below",IF($H317&gt;$M$14,"KEEP: confidently above the benchmark",IF($C317&lt;$M$15,"WATCH: too few clicks to judge","WATCH: undecided")))))))</f>
        <v/>
      </c>
      <c r="K317" s="24">
        <f>IF(OR($A317="",LEFT(TRIM($A317),5)="Total"),0,1)</f>
        <v/>
      </c>
    </row>
    <row r="318">
      <c r="F318" s="23">
        <f>IF(OR($A318="",LEFT(TRIM($A318),5)="Total"),"",IF(OR(IF($M$4="",FALSE,ISNUMBER(SEARCH($M$4,$A318))),IF($M$5="",FALSE,ISNUMBER(SEARCH($M$5,$A318))),IF($M$6="",FALSE,ISNUMBER(SEARCH($M$6,$A318))),IF($M$7="",FALSE,ISNUMBER(SEARCH($M$7,$A318))),IF($M$8="",FALSE,ISNUMBER(SEARCH($M$8,$A318)))),"match","no match"))</f>
        <v/>
      </c>
      <c r="G318" s="12">
        <f>IF(OR(OR($A318="",LEFT(TRIM($A318),5)="Total"),NOT(ISNUMBER($C318)),$C318=0),"",$D318/$C318)</f>
        <v/>
      </c>
      <c r="H318" s="12">
        <f>IF($G318="","",MAX(0,(($D318/$C318)+$M$13^2/(2*$C318))/(1+$M$13^2/$C318)-$M$13*SQRT(($D318/$C318)*(1-$D318/$C318)/$C318+$M$13^2/(4*$C318^2))/(1+$M$13^2/$C318)))</f>
        <v/>
      </c>
      <c r="I318" s="12">
        <f>IF($G318="","",MIN(1,(($D318/$C318)+$M$13^2/(2*$C318))/(1+$M$13^2/$C318)+$M$13*SQRT(($D318/$C318)*(1-$D318/$C318)/$C318+$M$13^2/(4*$C318^2))/(1+$M$13^2/$C318)))</f>
        <v/>
      </c>
      <c r="J318" s="23">
        <f>IF($A318="","",IF(LEFT(TRIM($A318),5)="Total","ignored: a Total row",IF($F318="no match","BLOCK NOW: nothing to do with what you sell",IF($G318="","WATCH: no clicks yet",IF($I318&lt;$M$14,"BLOCK: had a fair chance, confidently below",IF($H318&gt;$M$14,"KEEP: confidently above the benchmark",IF($C318&lt;$M$15,"WATCH: too few clicks to judge","WATCH: undecided")))))))</f>
        <v/>
      </c>
      <c r="K318" s="24">
        <f>IF(OR($A318="",LEFT(TRIM($A318),5)="Total"),0,1)</f>
        <v/>
      </c>
    </row>
    <row r="319">
      <c r="F319" s="23">
        <f>IF(OR($A319="",LEFT(TRIM($A319),5)="Total"),"",IF(OR(IF($M$4="",FALSE,ISNUMBER(SEARCH($M$4,$A319))),IF($M$5="",FALSE,ISNUMBER(SEARCH($M$5,$A319))),IF($M$6="",FALSE,ISNUMBER(SEARCH($M$6,$A319))),IF($M$7="",FALSE,ISNUMBER(SEARCH($M$7,$A319))),IF($M$8="",FALSE,ISNUMBER(SEARCH($M$8,$A319)))),"match","no match"))</f>
        <v/>
      </c>
      <c r="G319" s="12">
        <f>IF(OR(OR($A319="",LEFT(TRIM($A319),5)="Total"),NOT(ISNUMBER($C319)),$C319=0),"",$D319/$C319)</f>
        <v/>
      </c>
      <c r="H319" s="12">
        <f>IF($G319="","",MAX(0,(($D319/$C319)+$M$13^2/(2*$C319))/(1+$M$13^2/$C319)-$M$13*SQRT(($D319/$C319)*(1-$D319/$C319)/$C319+$M$13^2/(4*$C319^2))/(1+$M$13^2/$C319)))</f>
        <v/>
      </c>
      <c r="I319" s="12">
        <f>IF($G319="","",MIN(1,(($D319/$C319)+$M$13^2/(2*$C319))/(1+$M$13^2/$C319)+$M$13*SQRT(($D319/$C319)*(1-$D319/$C319)/$C319+$M$13^2/(4*$C319^2))/(1+$M$13^2/$C319)))</f>
        <v/>
      </c>
      <c r="J319" s="23">
        <f>IF($A319="","",IF(LEFT(TRIM($A319),5)="Total","ignored: a Total row",IF($F319="no match","BLOCK NOW: nothing to do with what you sell",IF($G319="","WATCH: no clicks yet",IF($I319&lt;$M$14,"BLOCK: had a fair chance, confidently below",IF($H319&gt;$M$14,"KEEP: confidently above the benchmark",IF($C319&lt;$M$15,"WATCH: too few clicks to judge","WATCH: undecided")))))))</f>
        <v/>
      </c>
      <c r="K319" s="24">
        <f>IF(OR($A319="",LEFT(TRIM($A319),5)="Total"),0,1)</f>
        <v/>
      </c>
    </row>
    <row r="320">
      <c r="F320" s="23">
        <f>IF(OR($A320="",LEFT(TRIM($A320),5)="Total"),"",IF(OR(IF($M$4="",FALSE,ISNUMBER(SEARCH($M$4,$A320))),IF($M$5="",FALSE,ISNUMBER(SEARCH($M$5,$A320))),IF($M$6="",FALSE,ISNUMBER(SEARCH($M$6,$A320))),IF($M$7="",FALSE,ISNUMBER(SEARCH($M$7,$A320))),IF($M$8="",FALSE,ISNUMBER(SEARCH($M$8,$A320)))),"match","no match"))</f>
        <v/>
      </c>
      <c r="G320" s="12">
        <f>IF(OR(OR($A320="",LEFT(TRIM($A320),5)="Total"),NOT(ISNUMBER($C320)),$C320=0),"",$D320/$C320)</f>
        <v/>
      </c>
      <c r="H320" s="12">
        <f>IF($G320="","",MAX(0,(($D320/$C320)+$M$13^2/(2*$C320))/(1+$M$13^2/$C320)-$M$13*SQRT(($D320/$C320)*(1-$D320/$C320)/$C320+$M$13^2/(4*$C320^2))/(1+$M$13^2/$C320)))</f>
        <v/>
      </c>
      <c r="I320" s="12">
        <f>IF($G320="","",MIN(1,(($D320/$C320)+$M$13^2/(2*$C320))/(1+$M$13^2/$C320)+$M$13*SQRT(($D320/$C320)*(1-$D320/$C320)/$C320+$M$13^2/(4*$C320^2))/(1+$M$13^2/$C320)))</f>
        <v/>
      </c>
      <c r="J320" s="23">
        <f>IF($A320="","",IF(LEFT(TRIM($A320),5)="Total","ignored: a Total row",IF($F320="no match","BLOCK NOW: nothing to do with what you sell",IF($G320="","WATCH: no clicks yet",IF($I320&lt;$M$14,"BLOCK: had a fair chance, confidently below",IF($H320&gt;$M$14,"KEEP: confidently above the benchmark",IF($C320&lt;$M$15,"WATCH: too few clicks to judge","WATCH: undecided")))))))</f>
        <v/>
      </c>
      <c r="K320" s="24">
        <f>IF(OR($A320="",LEFT(TRIM($A320),5)="Total"),0,1)</f>
        <v/>
      </c>
    </row>
    <row r="321">
      <c r="F321" s="23">
        <f>IF(OR($A321="",LEFT(TRIM($A321),5)="Total"),"",IF(OR(IF($M$4="",FALSE,ISNUMBER(SEARCH($M$4,$A321))),IF($M$5="",FALSE,ISNUMBER(SEARCH($M$5,$A321))),IF($M$6="",FALSE,ISNUMBER(SEARCH($M$6,$A321))),IF($M$7="",FALSE,ISNUMBER(SEARCH($M$7,$A321))),IF($M$8="",FALSE,ISNUMBER(SEARCH($M$8,$A321)))),"match","no match"))</f>
        <v/>
      </c>
      <c r="G321" s="12">
        <f>IF(OR(OR($A321="",LEFT(TRIM($A321),5)="Total"),NOT(ISNUMBER($C321)),$C321=0),"",$D321/$C321)</f>
        <v/>
      </c>
      <c r="H321" s="12">
        <f>IF($G321="","",MAX(0,(($D321/$C321)+$M$13^2/(2*$C321))/(1+$M$13^2/$C321)-$M$13*SQRT(($D321/$C321)*(1-$D321/$C321)/$C321+$M$13^2/(4*$C321^2))/(1+$M$13^2/$C321)))</f>
        <v/>
      </c>
      <c r="I321" s="12">
        <f>IF($G321="","",MIN(1,(($D321/$C321)+$M$13^2/(2*$C321))/(1+$M$13^2/$C321)+$M$13*SQRT(($D321/$C321)*(1-$D321/$C321)/$C321+$M$13^2/(4*$C321^2))/(1+$M$13^2/$C321)))</f>
        <v/>
      </c>
      <c r="J321" s="23">
        <f>IF($A321="","",IF(LEFT(TRIM($A321),5)="Total","ignored: a Total row",IF($F321="no match","BLOCK NOW: nothing to do with what you sell",IF($G321="","WATCH: no clicks yet",IF($I321&lt;$M$14,"BLOCK: had a fair chance, confidently below",IF($H321&gt;$M$14,"KEEP: confidently above the benchmark",IF($C321&lt;$M$15,"WATCH: too few clicks to judge","WATCH: undecided")))))))</f>
        <v/>
      </c>
      <c r="K321" s="24">
        <f>IF(OR($A321="",LEFT(TRIM($A321),5)="Total"),0,1)</f>
        <v/>
      </c>
    </row>
    <row r="322">
      <c r="F322" s="23">
        <f>IF(OR($A322="",LEFT(TRIM($A322),5)="Total"),"",IF(OR(IF($M$4="",FALSE,ISNUMBER(SEARCH($M$4,$A322))),IF($M$5="",FALSE,ISNUMBER(SEARCH($M$5,$A322))),IF($M$6="",FALSE,ISNUMBER(SEARCH($M$6,$A322))),IF($M$7="",FALSE,ISNUMBER(SEARCH($M$7,$A322))),IF($M$8="",FALSE,ISNUMBER(SEARCH($M$8,$A322)))),"match","no match"))</f>
        <v/>
      </c>
      <c r="G322" s="12">
        <f>IF(OR(OR($A322="",LEFT(TRIM($A322),5)="Total"),NOT(ISNUMBER($C322)),$C322=0),"",$D322/$C322)</f>
        <v/>
      </c>
      <c r="H322" s="12">
        <f>IF($G322="","",MAX(0,(($D322/$C322)+$M$13^2/(2*$C322))/(1+$M$13^2/$C322)-$M$13*SQRT(($D322/$C322)*(1-$D322/$C322)/$C322+$M$13^2/(4*$C322^2))/(1+$M$13^2/$C322)))</f>
        <v/>
      </c>
      <c r="I322" s="12">
        <f>IF($G322="","",MIN(1,(($D322/$C322)+$M$13^2/(2*$C322))/(1+$M$13^2/$C322)+$M$13*SQRT(($D322/$C322)*(1-$D322/$C322)/$C322+$M$13^2/(4*$C322^2))/(1+$M$13^2/$C322)))</f>
        <v/>
      </c>
      <c r="J322" s="23">
        <f>IF($A322="","",IF(LEFT(TRIM($A322),5)="Total","ignored: a Total row",IF($F322="no match","BLOCK NOW: nothing to do with what you sell",IF($G322="","WATCH: no clicks yet",IF($I322&lt;$M$14,"BLOCK: had a fair chance, confidently below",IF($H322&gt;$M$14,"KEEP: confidently above the benchmark",IF($C322&lt;$M$15,"WATCH: too few clicks to judge","WATCH: undecided")))))))</f>
        <v/>
      </c>
      <c r="K322" s="24">
        <f>IF(OR($A322="",LEFT(TRIM($A322),5)="Total"),0,1)</f>
        <v/>
      </c>
    </row>
    <row r="323">
      <c r="F323" s="23">
        <f>IF(OR($A323="",LEFT(TRIM($A323),5)="Total"),"",IF(OR(IF($M$4="",FALSE,ISNUMBER(SEARCH($M$4,$A323))),IF($M$5="",FALSE,ISNUMBER(SEARCH($M$5,$A323))),IF($M$6="",FALSE,ISNUMBER(SEARCH($M$6,$A323))),IF($M$7="",FALSE,ISNUMBER(SEARCH($M$7,$A323))),IF($M$8="",FALSE,ISNUMBER(SEARCH($M$8,$A323)))),"match","no match"))</f>
        <v/>
      </c>
      <c r="G323" s="12">
        <f>IF(OR(OR($A323="",LEFT(TRIM($A323),5)="Total"),NOT(ISNUMBER($C323)),$C323=0),"",$D323/$C323)</f>
        <v/>
      </c>
      <c r="H323" s="12">
        <f>IF($G323="","",MAX(0,(($D323/$C323)+$M$13^2/(2*$C323))/(1+$M$13^2/$C323)-$M$13*SQRT(($D323/$C323)*(1-$D323/$C323)/$C323+$M$13^2/(4*$C323^2))/(1+$M$13^2/$C323)))</f>
        <v/>
      </c>
      <c r="I323" s="12">
        <f>IF($G323="","",MIN(1,(($D323/$C323)+$M$13^2/(2*$C323))/(1+$M$13^2/$C323)+$M$13*SQRT(($D323/$C323)*(1-$D323/$C323)/$C323+$M$13^2/(4*$C323^2))/(1+$M$13^2/$C323)))</f>
        <v/>
      </c>
      <c r="J323" s="23">
        <f>IF($A323="","",IF(LEFT(TRIM($A323),5)="Total","ignored: a Total row",IF($F323="no match","BLOCK NOW: nothing to do with what you sell",IF($G323="","WATCH: no clicks yet",IF($I323&lt;$M$14,"BLOCK: had a fair chance, confidently below",IF($H323&gt;$M$14,"KEEP: confidently above the benchmark",IF($C323&lt;$M$15,"WATCH: too few clicks to judge","WATCH: undecided")))))))</f>
        <v/>
      </c>
      <c r="K323" s="24">
        <f>IF(OR($A323="",LEFT(TRIM($A323),5)="Total"),0,1)</f>
        <v/>
      </c>
    </row>
    <row r="324">
      <c r="F324" s="23">
        <f>IF(OR($A324="",LEFT(TRIM($A324),5)="Total"),"",IF(OR(IF($M$4="",FALSE,ISNUMBER(SEARCH($M$4,$A324))),IF($M$5="",FALSE,ISNUMBER(SEARCH($M$5,$A324))),IF($M$6="",FALSE,ISNUMBER(SEARCH($M$6,$A324))),IF($M$7="",FALSE,ISNUMBER(SEARCH($M$7,$A324))),IF($M$8="",FALSE,ISNUMBER(SEARCH($M$8,$A324)))),"match","no match"))</f>
        <v/>
      </c>
      <c r="G324" s="12">
        <f>IF(OR(OR($A324="",LEFT(TRIM($A324),5)="Total"),NOT(ISNUMBER($C324)),$C324=0),"",$D324/$C324)</f>
        <v/>
      </c>
      <c r="H324" s="12">
        <f>IF($G324="","",MAX(0,(($D324/$C324)+$M$13^2/(2*$C324))/(1+$M$13^2/$C324)-$M$13*SQRT(($D324/$C324)*(1-$D324/$C324)/$C324+$M$13^2/(4*$C324^2))/(1+$M$13^2/$C324)))</f>
        <v/>
      </c>
      <c r="I324" s="12">
        <f>IF($G324="","",MIN(1,(($D324/$C324)+$M$13^2/(2*$C324))/(1+$M$13^2/$C324)+$M$13*SQRT(($D324/$C324)*(1-$D324/$C324)/$C324+$M$13^2/(4*$C324^2))/(1+$M$13^2/$C324)))</f>
        <v/>
      </c>
      <c r="J324" s="23">
        <f>IF($A324="","",IF(LEFT(TRIM($A324),5)="Total","ignored: a Total row",IF($F324="no match","BLOCK NOW: nothing to do with what you sell",IF($G324="","WATCH: no clicks yet",IF($I324&lt;$M$14,"BLOCK: had a fair chance, confidently below",IF($H324&gt;$M$14,"KEEP: confidently above the benchmark",IF($C324&lt;$M$15,"WATCH: too few clicks to judge","WATCH: undecided")))))))</f>
        <v/>
      </c>
      <c r="K324" s="24">
        <f>IF(OR($A324="",LEFT(TRIM($A324),5)="Total"),0,1)</f>
        <v/>
      </c>
    </row>
    <row r="325">
      <c r="F325" s="23">
        <f>IF(OR($A325="",LEFT(TRIM($A325),5)="Total"),"",IF(OR(IF($M$4="",FALSE,ISNUMBER(SEARCH($M$4,$A325))),IF($M$5="",FALSE,ISNUMBER(SEARCH($M$5,$A325))),IF($M$6="",FALSE,ISNUMBER(SEARCH($M$6,$A325))),IF($M$7="",FALSE,ISNUMBER(SEARCH($M$7,$A325))),IF($M$8="",FALSE,ISNUMBER(SEARCH($M$8,$A325)))),"match","no match"))</f>
        <v/>
      </c>
      <c r="G325" s="12">
        <f>IF(OR(OR($A325="",LEFT(TRIM($A325),5)="Total"),NOT(ISNUMBER($C325)),$C325=0),"",$D325/$C325)</f>
        <v/>
      </c>
      <c r="H325" s="12">
        <f>IF($G325="","",MAX(0,(($D325/$C325)+$M$13^2/(2*$C325))/(1+$M$13^2/$C325)-$M$13*SQRT(($D325/$C325)*(1-$D325/$C325)/$C325+$M$13^2/(4*$C325^2))/(1+$M$13^2/$C325)))</f>
        <v/>
      </c>
      <c r="I325" s="12">
        <f>IF($G325="","",MIN(1,(($D325/$C325)+$M$13^2/(2*$C325))/(1+$M$13^2/$C325)+$M$13*SQRT(($D325/$C325)*(1-$D325/$C325)/$C325+$M$13^2/(4*$C325^2))/(1+$M$13^2/$C325)))</f>
        <v/>
      </c>
      <c r="J325" s="23">
        <f>IF($A325="","",IF(LEFT(TRIM($A325),5)="Total","ignored: a Total row",IF($F325="no match","BLOCK NOW: nothing to do with what you sell",IF($G325="","WATCH: no clicks yet",IF($I325&lt;$M$14,"BLOCK: had a fair chance, confidently below",IF($H325&gt;$M$14,"KEEP: confidently above the benchmark",IF($C325&lt;$M$15,"WATCH: too few clicks to judge","WATCH: undecided")))))))</f>
        <v/>
      </c>
      <c r="K325" s="24">
        <f>IF(OR($A325="",LEFT(TRIM($A325),5)="Total"),0,1)</f>
        <v/>
      </c>
    </row>
    <row r="326">
      <c r="F326" s="23">
        <f>IF(OR($A326="",LEFT(TRIM($A326),5)="Total"),"",IF(OR(IF($M$4="",FALSE,ISNUMBER(SEARCH($M$4,$A326))),IF($M$5="",FALSE,ISNUMBER(SEARCH($M$5,$A326))),IF($M$6="",FALSE,ISNUMBER(SEARCH($M$6,$A326))),IF($M$7="",FALSE,ISNUMBER(SEARCH($M$7,$A326))),IF($M$8="",FALSE,ISNUMBER(SEARCH($M$8,$A326)))),"match","no match"))</f>
        <v/>
      </c>
      <c r="G326" s="12">
        <f>IF(OR(OR($A326="",LEFT(TRIM($A326),5)="Total"),NOT(ISNUMBER($C326)),$C326=0),"",$D326/$C326)</f>
        <v/>
      </c>
      <c r="H326" s="12">
        <f>IF($G326="","",MAX(0,(($D326/$C326)+$M$13^2/(2*$C326))/(1+$M$13^2/$C326)-$M$13*SQRT(($D326/$C326)*(1-$D326/$C326)/$C326+$M$13^2/(4*$C326^2))/(1+$M$13^2/$C326)))</f>
        <v/>
      </c>
      <c r="I326" s="12">
        <f>IF($G326="","",MIN(1,(($D326/$C326)+$M$13^2/(2*$C326))/(1+$M$13^2/$C326)+$M$13*SQRT(($D326/$C326)*(1-$D326/$C326)/$C326+$M$13^2/(4*$C326^2))/(1+$M$13^2/$C326)))</f>
        <v/>
      </c>
      <c r="J326" s="23">
        <f>IF($A326="","",IF(LEFT(TRIM($A326),5)="Total","ignored: a Total row",IF($F326="no match","BLOCK NOW: nothing to do with what you sell",IF($G326="","WATCH: no clicks yet",IF($I326&lt;$M$14,"BLOCK: had a fair chance, confidently below",IF($H326&gt;$M$14,"KEEP: confidently above the benchmark",IF($C326&lt;$M$15,"WATCH: too few clicks to judge","WATCH: undecided")))))))</f>
        <v/>
      </c>
      <c r="K326" s="24">
        <f>IF(OR($A326="",LEFT(TRIM($A326),5)="Total"),0,1)</f>
        <v/>
      </c>
    </row>
    <row r="327">
      <c r="F327" s="23">
        <f>IF(OR($A327="",LEFT(TRIM($A327),5)="Total"),"",IF(OR(IF($M$4="",FALSE,ISNUMBER(SEARCH($M$4,$A327))),IF($M$5="",FALSE,ISNUMBER(SEARCH($M$5,$A327))),IF($M$6="",FALSE,ISNUMBER(SEARCH($M$6,$A327))),IF($M$7="",FALSE,ISNUMBER(SEARCH($M$7,$A327))),IF($M$8="",FALSE,ISNUMBER(SEARCH($M$8,$A327)))),"match","no match"))</f>
        <v/>
      </c>
      <c r="G327" s="12">
        <f>IF(OR(OR($A327="",LEFT(TRIM($A327),5)="Total"),NOT(ISNUMBER($C327)),$C327=0),"",$D327/$C327)</f>
        <v/>
      </c>
      <c r="H327" s="12">
        <f>IF($G327="","",MAX(0,(($D327/$C327)+$M$13^2/(2*$C327))/(1+$M$13^2/$C327)-$M$13*SQRT(($D327/$C327)*(1-$D327/$C327)/$C327+$M$13^2/(4*$C327^2))/(1+$M$13^2/$C327)))</f>
        <v/>
      </c>
      <c r="I327" s="12">
        <f>IF($G327="","",MIN(1,(($D327/$C327)+$M$13^2/(2*$C327))/(1+$M$13^2/$C327)+$M$13*SQRT(($D327/$C327)*(1-$D327/$C327)/$C327+$M$13^2/(4*$C327^2))/(1+$M$13^2/$C327)))</f>
        <v/>
      </c>
      <c r="J327" s="23">
        <f>IF($A327="","",IF(LEFT(TRIM($A327),5)="Total","ignored: a Total row",IF($F327="no match","BLOCK NOW: nothing to do with what you sell",IF($G327="","WATCH: no clicks yet",IF($I327&lt;$M$14,"BLOCK: had a fair chance, confidently below",IF($H327&gt;$M$14,"KEEP: confidently above the benchmark",IF($C327&lt;$M$15,"WATCH: too few clicks to judge","WATCH: undecided")))))))</f>
        <v/>
      </c>
      <c r="K327" s="24">
        <f>IF(OR($A327="",LEFT(TRIM($A327),5)="Total"),0,1)</f>
        <v/>
      </c>
    </row>
    <row r="328">
      <c r="F328" s="23">
        <f>IF(OR($A328="",LEFT(TRIM($A328),5)="Total"),"",IF(OR(IF($M$4="",FALSE,ISNUMBER(SEARCH($M$4,$A328))),IF($M$5="",FALSE,ISNUMBER(SEARCH($M$5,$A328))),IF($M$6="",FALSE,ISNUMBER(SEARCH($M$6,$A328))),IF($M$7="",FALSE,ISNUMBER(SEARCH($M$7,$A328))),IF($M$8="",FALSE,ISNUMBER(SEARCH($M$8,$A328)))),"match","no match"))</f>
        <v/>
      </c>
      <c r="G328" s="12">
        <f>IF(OR(OR($A328="",LEFT(TRIM($A328),5)="Total"),NOT(ISNUMBER($C328)),$C328=0),"",$D328/$C328)</f>
        <v/>
      </c>
      <c r="H328" s="12">
        <f>IF($G328="","",MAX(0,(($D328/$C328)+$M$13^2/(2*$C328))/(1+$M$13^2/$C328)-$M$13*SQRT(($D328/$C328)*(1-$D328/$C328)/$C328+$M$13^2/(4*$C328^2))/(1+$M$13^2/$C328)))</f>
        <v/>
      </c>
      <c r="I328" s="12">
        <f>IF($G328="","",MIN(1,(($D328/$C328)+$M$13^2/(2*$C328))/(1+$M$13^2/$C328)+$M$13*SQRT(($D328/$C328)*(1-$D328/$C328)/$C328+$M$13^2/(4*$C328^2))/(1+$M$13^2/$C328)))</f>
        <v/>
      </c>
      <c r="J328" s="23">
        <f>IF($A328="","",IF(LEFT(TRIM($A328),5)="Total","ignored: a Total row",IF($F328="no match","BLOCK NOW: nothing to do with what you sell",IF($G328="","WATCH: no clicks yet",IF($I328&lt;$M$14,"BLOCK: had a fair chance, confidently below",IF($H328&gt;$M$14,"KEEP: confidently above the benchmark",IF($C328&lt;$M$15,"WATCH: too few clicks to judge","WATCH: undecided")))))))</f>
        <v/>
      </c>
      <c r="K328" s="24">
        <f>IF(OR($A328="",LEFT(TRIM($A328),5)="Total"),0,1)</f>
        <v/>
      </c>
    </row>
    <row r="329">
      <c r="F329" s="23">
        <f>IF(OR($A329="",LEFT(TRIM($A329),5)="Total"),"",IF(OR(IF($M$4="",FALSE,ISNUMBER(SEARCH($M$4,$A329))),IF($M$5="",FALSE,ISNUMBER(SEARCH($M$5,$A329))),IF($M$6="",FALSE,ISNUMBER(SEARCH($M$6,$A329))),IF($M$7="",FALSE,ISNUMBER(SEARCH($M$7,$A329))),IF($M$8="",FALSE,ISNUMBER(SEARCH($M$8,$A329)))),"match","no match"))</f>
        <v/>
      </c>
      <c r="G329" s="12">
        <f>IF(OR(OR($A329="",LEFT(TRIM($A329),5)="Total"),NOT(ISNUMBER($C329)),$C329=0),"",$D329/$C329)</f>
        <v/>
      </c>
      <c r="H329" s="12">
        <f>IF($G329="","",MAX(0,(($D329/$C329)+$M$13^2/(2*$C329))/(1+$M$13^2/$C329)-$M$13*SQRT(($D329/$C329)*(1-$D329/$C329)/$C329+$M$13^2/(4*$C329^2))/(1+$M$13^2/$C329)))</f>
        <v/>
      </c>
      <c r="I329" s="12">
        <f>IF($G329="","",MIN(1,(($D329/$C329)+$M$13^2/(2*$C329))/(1+$M$13^2/$C329)+$M$13*SQRT(($D329/$C329)*(1-$D329/$C329)/$C329+$M$13^2/(4*$C329^2))/(1+$M$13^2/$C329)))</f>
        <v/>
      </c>
      <c r="J329" s="23">
        <f>IF($A329="","",IF(LEFT(TRIM($A329),5)="Total","ignored: a Total row",IF($F329="no match","BLOCK NOW: nothing to do with what you sell",IF($G329="","WATCH: no clicks yet",IF($I329&lt;$M$14,"BLOCK: had a fair chance, confidently below",IF($H329&gt;$M$14,"KEEP: confidently above the benchmark",IF($C329&lt;$M$15,"WATCH: too few clicks to judge","WATCH: undecided")))))))</f>
        <v/>
      </c>
      <c r="K329" s="24">
        <f>IF(OR($A329="",LEFT(TRIM($A329),5)="Total"),0,1)</f>
        <v/>
      </c>
    </row>
    <row r="330">
      <c r="F330" s="23">
        <f>IF(OR($A330="",LEFT(TRIM($A330),5)="Total"),"",IF(OR(IF($M$4="",FALSE,ISNUMBER(SEARCH($M$4,$A330))),IF($M$5="",FALSE,ISNUMBER(SEARCH($M$5,$A330))),IF($M$6="",FALSE,ISNUMBER(SEARCH($M$6,$A330))),IF($M$7="",FALSE,ISNUMBER(SEARCH($M$7,$A330))),IF($M$8="",FALSE,ISNUMBER(SEARCH($M$8,$A330)))),"match","no match"))</f>
        <v/>
      </c>
      <c r="G330" s="12">
        <f>IF(OR(OR($A330="",LEFT(TRIM($A330),5)="Total"),NOT(ISNUMBER($C330)),$C330=0),"",$D330/$C330)</f>
        <v/>
      </c>
      <c r="H330" s="12">
        <f>IF($G330="","",MAX(0,(($D330/$C330)+$M$13^2/(2*$C330))/(1+$M$13^2/$C330)-$M$13*SQRT(($D330/$C330)*(1-$D330/$C330)/$C330+$M$13^2/(4*$C330^2))/(1+$M$13^2/$C330)))</f>
        <v/>
      </c>
      <c r="I330" s="12">
        <f>IF($G330="","",MIN(1,(($D330/$C330)+$M$13^2/(2*$C330))/(1+$M$13^2/$C330)+$M$13*SQRT(($D330/$C330)*(1-$D330/$C330)/$C330+$M$13^2/(4*$C330^2))/(1+$M$13^2/$C330)))</f>
        <v/>
      </c>
      <c r="J330" s="23">
        <f>IF($A330="","",IF(LEFT(TRIM($A330),5)="Total","ignored: a Total row",IF($F330="no match","BLOCK NOW: nothing to do with what you sell",IF($G330="","WATCH: no clicks yet",IF($I330&lt;$M$14,"BLOCK: had a fair chance, confidently below",IF($H330&gt;$M$14,"KEEP: confidently above the benchmark",IF($C330&lt;$M$15,"WATCH: too few clicks to judge","WATCH: undecided")))))))</f>
        <v/>
      </c>
      <c r="K330" s="24">
        <f>IF(OR($A330="",LEFT(TRIM($A330),5)="Total"),0,1)</f>
        <v/>
      </c>
    </row>
    <row r="331">
      <c r="F331" s="23">
        <f>IF(OR($A331="",LEFT(TRIM($A331),5)="Total"),"",IF(OR(IF($M$4="",FALSE,ISNUMBER(SEARCH($M$4,$A331))),IF($M$5="",FALSE,ISNUMBER(SEARCH($M$5,$A331))),IF($M$6="",FALSE,ISNUMBER(SEARCH($M$6,$A331))),IF($M$7="",FALSE,ISNUMBER(SEARCH($M$7,$A331))),IF($M$8="",FALSE,ISNUMBER(SEARCH($M$8,$A331)))),"match","no match"))</f>
        <v/>
      </c>
      <c r="G331" s="12">
        <f>IF(OR(OR($A331="",LEFT(TRIM($A331),5)="Total"),NOT(ISNUMBER($C331)),$C331=0),"",$D331/$C331)</f>
        <v/>
      </c>
      <c r="H331" s="12">
        <f>IF($G331="","",MAX(0,(($D331/$C331)+$M$13^2/(2*$C331))/(1+$M$13^2/$C331)-$M$13*SQRT(($D331/$C331)*(1-$D331/$C331)/$C331+$M$13^2/(4*$C331^2))/(1+$M$13^2/$C331)))</f>
        <v/>
      </c>
      <c r="I331" s="12">
        <f>IF($G331="","",MIN(1,(($D331/$C331)+$M$13^2/(2*$C331))/(1+$M$13^2/$C331)+$M$13*SQRT(($D331/$C331)*(1-$D331/$C331)/$C331+$M$13^2/(4*$C331^2))/(1+$M$13^2/$C331)))</f>
        <v/>
      </c>
      <c r="J331" s="23">
        <f>IF($A331="","",IF(LEFT(TRIM($A331),5)="Total","ignored: a Total row",IF($F331="no match","BLOCK NOW: nothing to do with what you sell",IF($G331="","WATCH: no clicks yet",IF($I331&lt;$M$14,"BLOCK: had a fair chance, confidently below",IF($H331&gt;$M$14,"KEEP: confidently above the benchmark",IF($C331&lt;$M$15,"WATCH: too few clicks to judge","WATCH: undecided")))))))</f>
        <v/>
      </c>
      <c r="K331" s="24">
        <f>IF(OR($A331="",LEFT(TRIM($A331),5)="Total"),0,1)</f>
        <v/>
      </c>
    </row>
    <row r="332">
      <c r="F332" s="23">
        <f>IF(OR($A332="",LEFT(TRIM($A332),5)="Total"),"",IF(OR(IF($M$4="",FALSE,ISNUMBER(SEARCH($M$4,$A332))),IF($M$5="",FALSE,ISNUMBER(SEARCH($M$5,$A332))),IF($M$6="",FALSE,ISNUMBER(SEARCH($M$6,$A332))),IF($M$7="",FALSE,ISNUMBER(SEARCH($M$7,$A332))),IF($M$8="",FALSE,ISNUMBER(SEARCH($M$8,$A332)))),"match","no match"))</f>
        <v/>
      </c>
      <c r="G332" s="12">
        <f>IF(OR(OR($A332="",LEFT(TRIM($A332),5)="Total"),NOT(ISNUMBER($C332)),$C332=0),"",$D332/$C332)</f>
        <v/>
      </c>
      <c r="H332" s="12">
        <f>IF($G332="","",MAX(0,(($D332/$C332)+$M$13^2/(2*$C332))/(1+$M$13^2/$C332)-$M$13*SQRT(($D332/$C332)*(1-$D332/$C332)/$C332+$M$13^2/(4*$C332^2))/(1+$M$13^2/$C332)))</f>
        <v/>
      </c>
      <c r="I332" s="12">
        <f>IF($G332="","",MIN(1,(($D332/$C332)+$M$13^2/(2*$C332))/(1+$M$13^2/$C332)+$M$13*SQRT(($D332/$C332)*(1-$D332/$C332)/$C332+$M$13^2/(4*$C332^2))/(1+$M$13^2/$C332)))</f>
        <v/>
      </c>
      <c r="J332" s="23">
        <f>IF($A332="","",IF(LEFT(TRIM($A332),5)="Total","ignored: a Total row",IF($F332="no match","BLOCK NOW: nothing to do with what you sell",IF($G332="","WATCH: no clicks yet",IF($I332&lt;$M$14,"BLOCK: had a fair chance, confidently below",IF($H332&gt;$M$14,"KEEP: confidently above the benchmark",IF($C332&lt;$M$15,"WATCH: too few clicks to judge","WATCH: undecided")))))))</f>
        <v/>
      </c>
      <c r="K332" s="24">
        <f>IF(OR($A332="",LEFT(TRIM($A332),5)="Total"),0,1)</f>
        <v/>
      </c>
    </row>
    <row r="333">
      <c r="F333" s="23">
        <f>IF(OR($A333="",LEFT(TRIM($A333),5)="Total"),"",IF(OR(IF($M$4="",FALSE,ISNUMBER(SEARCH($M$4,$A333))),IF($M$5="",FALSE,ISNUMBER(SEARCH($M$5,$A333))),IF($M$6="",FALSE,ISNUMBER(SEARCH($M$6,$A333))),IF($M$7="",FALSE,ISNUMBER(SEARCH($M$7,$A333))),IF($M$8="",FALSE,ISNUMBER(SEARCH($M$8,$A333)))),"match","no match"))</f>
        <v/>
      </c>
      <c r="G333" s="12">
        <f>IF(OR(OR($A333="",LEFT(TRIM($A333),5)="Total"),NOT(ISNUMBER($C333)),$C333=0),"",$D333/$C333)</f>
        <v/>
      </c>
      <c r="H333" s="12">
        <f>IF($G333="","",MAX(0,(($D333/$C333)+$M$13^2/(2*$C333))/(1+$M$13^2/$C333)-$M$13*SQRT(($D333/$C333)*(1-$D333/$C333)/$C333+$M$13^2/(4*$C333^2))/(1+$M$13^2/$C333)))</f>
        <v/>
      </c>
      <c r="I333" s="12">
        <f>IF($G333="","",MIN(1,(($D333/$C333)+$M$13^2/(2*$C333))/(1+$M$13^2/$C333)+$M$13*SQRT(($D333/$C333)*(1-$D333/$C333)/$C333+$M$13^2/(4*$C333^2))/(1+$M$13^2/$C333)))</f>
        <v/>
      </c>
      <c r="J333" s="23">
        <f>IF($A333="","",IF(LEFT(TRIM($A333),5)="Total","ignored: a Total row",IF($F333="no match","BLOCK NOW: nothing to do with what you sell",IF($G333="","WATCH: no clicks yet",IF($I333&lt;$M$14,"BLOCK: had a fair chance, confidently below",IF($H333&gt;$M$14,"KEEP: confidently above the benchmark",IF($C333&lt;$M$15,"WATCH: too few clicks to judge","WATCH: undecided")))))))</f>
        <v/>
      </c>
      <c r="K333" s="24">
        <f>IF(OR($A333="",LEFT(TRIM($A333),5)="Total"),0,1)</f>
        <v/>
      </c>
    </row>
    <row r="334">
      <c r="F334" s="23">
        <f>IF(OR($A334="",LEFT(TRIM($A334),5)="Total"),"",IF(OR(IF($M$4="",FALSE,ISNUMBER(SEARCH($M$4,$A334))),IF($M$5="",FALSE,ISNUMBER(SEARCH($M$5,$A334))),IF($M$6="",FALSE,ISNUMBER(SEARCH($M$6,$A334))),IF($M$7="",FALSE,ISNUMBER(SEARCH($M$7,$A334))),IF($M$8="",FALSE,ISNUMBER(SEARCH($M$8,$A334)))),"match","no match"))</f>
        <v/>
      </c>
      <c r="G334" s="12">
        <f>IF(OR(OR($A334="",LEFT(TRIM($A334),5)="Total"),NOT(ISNUMBER($C334)),$C334=0),"",$D334/$C334)</f>
        <v/>
      </c>
      <c r="H334" s="12">
        <f>IF($G334="","",MAX(0,(($D334/$C334)+$M$13^2/(2*$C334))/(1+$M$13^2/$C334)-$M$13*SQRT(($D334/$C334)*(1-$D334/$C334)/$C334+$M$13^2/(4*$C334^2))/(1+$M$13^2/$C334)))</f>
        <v/>
      </c>
      <c r="I334" s="12">
        <f>IF($G334="","",MIN(1,(($D334/$C334)+$M$13^2/(2*$C334))/(1+$M$13^2/$C334)+$M$13*SQRT(($D334/$C334)*(1-$D334/$C334)/$C334+$M$13^2/(4*$C334^2))/(1+$M$13^2/$C334)))</f>
        <v/>
      </c>
      <c r="J334" s="23">
        <f>IF($A334="","",IF(LEFT(TRIM($A334),5)="Total","ignored: a Total row",IF($F334="no match","BLOCK NOW: nothing to do with what you sell",IF($G334="","WATCH: no clicks yet",IF($I334&lt;$M$14,"BLOCK: had a fair chance, confidently below",IF($H334&gt;$M$14,"KEEP: confidently above the benchmark",IF($C334&lt;$M$15,"WATCH: too few clicks to judge","WATCH: undecided")))))))</f>
        <v/>
      </c>
      <c r="K334" s="24">
        <f>IF(OR($A334="",LEFT(TRIM($A334),5)="Total"),0,1)</f>
        <v/>
      </c>
    </row>
    <row r="335">
      <c r="F335" s="23">
        <f>IF(OR($A335="",LEFT(TRIM($A335),5)="Total"),"",IF(OR(IF($M$4="",FALSE,ISNUMBER(SEARCH($M$4,$A335))),IF($M$5="",FALSE,ISNUMBER(SEARCH($M$5,$A335))),IF($M$6="",FALSE,ISNUMBER(SEARCH($M$6,$A335))),IF($M$7="",FALSE,ISNUMBER(SEARCH($M$7,$A335))),IF($M$8="",FALSE,ISNUMBER(SEARCH($M$8,$A335)))),"match","no match"))</f>
        <v/>
      </c>
      <c r="G335" s="12">
        <f>IF(OR(OR($A335="",LEFT(TRIM($A335),5)="Total"),NOT(ISNUMBER($C335)),$C335=0),"",$D335/$C335)</f>
        <v/>
      </c>
      <c r="H335" s="12">
        <f>IF($G335="","",MAX(0,(($D335/$C335)+$M$13^2/(2*$C335))/(1+$M$13^2/$C335)-$M$13*SQRT(($D335/$C335)*(1-$D335/$C335)/$C335+$M$13^2/(4*$C335^2))/(1+$M$13^2/$C335)))</f>
        <v/>
      </c>
      <c r="I335" s="12">
        <f>IF($G335="","",MIN(1,(($D335/$C335)+$M$13^2/(2*$C335))/(1+$M$13^2/$C335)+$M$13*SQRT(($D335/$C335)*(1-$D335/$C335)/$C335+$M$13^2/(4*$C335^2))/(1+$M$13^2/$C335)))</f>
        <v/>
      </c>
      <c r="J335" s="23">
        <f>IF($A335="","",IF(LEFT(TRIM($A335),5)="Total","ignored: a Total row",IF($F335="no match","BLOCK NOW: nothing to do with what you sell",IF($G335="","WATCH: no clicks yet",IF($I335&lt;$M$14,"BLOCK: had a fair chance, confidently below",IF($H335&gt;$M$14,"KEEP: confidently above the benchmark",IF($C335&lt;$M$15,"WATCH: too few clicks to judge","WATCH: undecided")))))))</f>
        <v/>
      </c>
      <c r="K335" s="24">
        <f>IF(OR($A335="",LEFT(TRIM($A335),5)="Total"),0,1)</f>
        <v/>
      </c>
    </row>
    <row r="336">
      <c r="F336" s="23">
        <f>IF(OR($A336="",LEFT(TRIM($A336),5)="Total"),"",IF(OR(IF($M$4="",FALSE,ISNUMBER(SEARCH($M$4,$A336))),IF($M$5="",FALSE,ISNUMBER(SEARCH($M$5,$A336))),IF($M$6="",FALSE,ISNUMBER(SEARCH($M$6,$A336))),IF($M$7="",FALSE,ISNUMBER(SEARCH($M$7,$A336))),IF($M$8="",FALSE,ISNUMBER(SEARCH($M$8,$A336)))),"match","no match"))</f>
        <v/>
      </c>
      <c r="G336" s="12">
        <f>IF(OR(OR($A336="",LEFT(TRIM($A336),5)="Total"),NOT(ISNUMBER($C336)),$C336=0),"",$D336/$C336)</f>
        <v/>
      </c>
      <c r="H336" s="12">
        <f>IF($G336="","",MAX(0,(($D336/$C336)+$M$13^2/(2*$C336))/(1+$M$13^2/$C336)-$M$13*SQRT(($D336/$C336)*(1-$D336/$C336)/$C336+$M$13^2/(4*$C336^2))/(1+$M$13^2/$C336)))</f>
        <v/>
      </c>
      <c r="I336" s="12">
        <f>IF($G336="","",MIN(1,(($D336/$C336)+$M$13^2/(2*$C336))/(1+$M$13^2/$C336)+$M$13*SQRT(($D336/$C336)*(1-$D336/$C336)/$C336+$M$13^2/(4*$C336^2))/(1+$M$13^2/$C336)))</f>
        <v/>
      </c>
      <c r="J336" s="23">
        <f>IF($A336="","",IF(LEFT(TRIM($A336),5)="Total","ignored: a Total row",IF($F336="no match","BLOCK NOW: nothing to do with what you sell",IF($G336="","WATCH: no clicks yet",IF($I336&lt;$M$14,"BLOCK: had a fair chance, confidently below",IF($H336&gt;$M$14,"KEEP: confidently above the benchmark",IF($C336&lt;$M$15,"WATCH: too few clicks to judge","WATCH: undecided")))))))</f>
        <v/>
      </c>
      <c r="K336" s="24">
        <f>IF(OR($A336="",LEFT(TRIM($A336),5)="Total"),0,1)</f>
        <v/>
      </c>
    </row>
    <row r="337">
      <c r="F337" s="23">
        <f>IF(OR($A337="",LEFT(TRIM($A337),5)="Total"),"",IF(OR(IF($M$4="",FALSE,ISNUMBER(SEARCH($M$4,$A337))),IF($M$5="",FALSE,ISNUMBER(SEARCH($M$5,$A337))),IF($M$6="",FALSE,ISNUMBER(SEARCH($M$6,$A337))),IF($M$7="",FALSE,ISNUMBER(SEARCH($M$7,$A337))),IF($M$8="",FALSE,ISNUMBER(SEARCH($M$8,$A337)))),"match","no match"))</f>
        <v/>
      </c>
      <c r="G337" s="12">
        <f>IF(OR(OR($A337="",LEFT(TRIM($A337),5)="Total"),NOT(ISNUMBER($C337)),$C337=0),"",$D337/$C337)</f>
        <v/>
      </c>
      <c r="H337" s="12">
        <f>IF($G337="","",MAX(0,(($D337/$C337)+$M$13^2/(2*$C337))/(1+$M$13^2/$C337)-$M$13*SQRT(($D337/$C337)*(1-$D337/$C337)/$C337+$M$13^2/(4*$C337^2))/(1+$M$13^2/$C337)))</f>
        <v/>
      </c>
      <c r="I337" s="12">
        <f>IF($G337="","",MIN(1,(($D337/$C337)+$M$13^2/(2*$C337))/(1+$M$13^2/$C337)+$M$13*SQRT(($D337/$C337)*(1-$D337/$C337)/$C337+$M$13^2/(4*$C337^2))/(1+$M$13^2/$C337)))</f>
        <v/>
      </c>
      <c r="J337" s="23">
        <f>IF($A337="","",IF(LEFT(TRIM($A337),5)="Total","ignored: a Total row",IF($F337="no match","BLOCK NOW: nothing to do with what you sell",IF($G337="","WATCH: no clicks yet",IF($I337&lt;$M$14,"BLOCK: had a fair chance, confidently below",IF($H337&gt;$M$14,"KEEP: confidently above the benchmark",IF($C337&lt;$M$15,"WATCH: too few clicks to judge","WATCH: undecided")))))))</f>
        <v/>
      </c>
      <c r="K337" s="24">
        <f>IF(OR($A337="",LEFT(TRIM($A337),5)="Total"),0,1)</f>
        <v/>
      </c>
    </row>
    <row r="338">
      <c r="F338" s="23">
        <f>IF(OR($A338="",LEFT(TRIM($A338),5)="Total"),"",IF(OR(IF($M$4="",FALSE,ISNUMBER(SEARCH($M$4,$A338))),IF($M$5="",FALSE,ISNUMBER(SEARCH($M$5,$A338))),IF($M$6="",FALSE,ISNUMBER(SEARCH($M$6,$A338))),IF($M$7="",FALSE,ISNUMBER(SEARCH($M$7,$A338))),IF($M$8="",FALSE,ISNUMBER(SEARCH($M$8,$A338)))),"match","no match"))</f>
        <v/>
      </c>
      <c r="G338" s="12">
        <f>IF(OR(OR($A338="",LEFT(TRIM($A338),5)="Total"),NOT(ISNUMBER($C338)),$C338=0),"",$D338/$C338)</f>
        <v/>
      </c>
      <c r="H338" s="12">
        <f>IF($G338="","",MAX(0,(($D338/$C338)+$M$13^2/(2*$C338))/(1+$M$13^2/$C338)-$M$13*SQRT(($D338/$C338)*(1-$D338/$C338)/$C338+$M$13^2/(4*$C338^2))/(1+$M$13^2/$C338)))</f>
        <v/>
      </c>
      <c r="I338" s="12">
        <f>IF($G338="","",MIN(1,(($D338/$C338)+$M$13^2/(2*$C338))/(1+$M$13^2/$C338)+$M$13*SQRT(($D338/$C338)*(1-$D338/$C338)/$C338+$M$13^2/(4*$C338^2))/(1+$M$13^2/$C338)))</f>
        <v/>
      </c>
      <c r="J338" s="23">
        <f>IF($A338="","",IF(LEFT(TRIM($A338),5)="Total","ignored: a Total row",IF($F338="no match","BLOCK NOW: nothing to do with what you sell",IF($G338="","WATCH: no clicks yet",IF($I338&lt;$M$14,"BLOCK: had a fair chance, confidently below",IF($H338&gt;$M$14,"KEEP: confidently above the benchmark",IF($C338&lt;$M$15,"WATCH: too few clicks to judge","WATCH: undecided")))))))</f>
        <v/>
      </c>
      <c r="K338" s="24">
        <f>IF(OR($A338="",LEFT(TRIM($A338),5)="Total"),0,1)</f>
        <v/>
      </c>
    </row>
    <row r="339">
      <c r="F339" s="23">
        <f>IF(OR($A339="",LEFT(TRIM($A339),5)="Total"),"",IF(OR(IF($M$4="",FALSE,ISNUMBER(SEARCH($M$4,$A339))),IF($M$5="",FALSE,ISNUMBER(SEARCH($M$5,$A339))),IF($M$6="",FALSE,ISNUMBER(SEARCH($M$6,$A339))),IF($M$7="",FALSE,ISNUMBER(SEARCH($M$7,$A339))),IF($M$8="",FALSE,ISNUMBER(SEARCH($M$8,$A339)))),"match","no match"))</f>
        <v/>
      </c>
      <c r="G339" s="12">
        <f>IF(OR(OR($A339="",LEFT(TRIM($A339),5)="Total"),NOT(ISNUMBER($C339)),$C339=0),"",$D339/$C339)</f>
        <v/>
      </c>
      <c r="H339" s="12">
        <f>IF($G339="","",MAX(0,(($D339/$C339)+$M$13^2/(2*$C339))/(1+$M$13^2/$C339)-$M$13*SQRT(($D339/$C339)*(1-$D339/$C339)/$C339+$M$13^2/(4*$C339^2))/(1+$M$13^2/$C339)))</f>
        <v/>
      </c>
      <c r="I339" s="12">
        <f>IF($G339="","",MIN(1,(($D339/$C339)+$M$13^2/(2*$C339))/(1+$M$13^2/$C339)+$M$13*SQRT(($D339/$C339)*(1-$D339/$C339)/$C339+$M$13^2/(4*$C339^2))/(1+$M$13^2/$C339)))</f>
        <v/>
      </c>
      <c r="J339" s="23">
        <f>IF($A339="","",IF(LEFT(TRIM($A339),5)="Total","ignored: a Total row",IF($F339="no match","BLOCK NOW: nothing to do with what you sell",IF($G339="","WATCH: no clicks yet",IF($I339&lt;$M$14,"BLOCK: had a fair chance, confidently below",IF($H339&gt;$M$14,"KEEP: confidently above the benchmark",IF($C339&lt;$M$15,"WATCH: too few clicks to judge","WATCH: undecided")))))))</f>
        <v/>
      </c>
      <c r="K339" s="24">
        <f>IF(OR($A339="",LEFT(TRIM($A339),5)="Total"),0,1)</f>
        <v/>
      </c>
    </row>
    <row r="340">
      <c r="F340" s="23">
        <f>IF(OR($A340="",LEFT(TRIM($A340),5)="Total"),"",IF(OR(IF($M$4="",FALSE,ISNUMBER(SEARCH($M$4,$A340))),IF($M$5="",FALSE,ISNUMBER(SEARCH($M$5,$A340))),IF($M$6="",FALSE,ISNUMBER(SEARCH($M$6,$A340))),IF($M$7="",FALSE,ISNUMBER(SEARCH($M$7,$A340))),IF($M$8="",FALSE,ISNUMBER(SEARCH($M$8,$A340)))),"match","no match"))</f>
        <v/>
      </c>
      <c r="G340" s="12">
        <f>IF(OR(OR($A340="",LEFT(TRIM($A340),5)="Total"),NOT(ISNUMBER($C340)),$C340=0),"",$D340/$C340)</f>
        <v/>
      </c>
      <c r="H340" s="12">
        <f>IF($G340="","",MAX(0,(($D340/$C340)+$M$13^2/(2*$C340))/(1+$M$13^2/$C340)-$M$13*SQRT(($D340/$C340)*(1-$D340/$C340)/$C340+$M$13^2/(4*$C340^2))/(1+$M$13^2/$C340)))</f>
        <v/>
      </c>
      <c r="I340" s="12">
        <f>IF($G340="","",MIN(1,(($D340/$C340)+$M$13^2/(2*$C340))/(1+$M$13^2/$C340)+$M$13*SQRT(($D340/$C340)*(1-$D340/$C340)/$C340+$M$13^2/(4*$C340^2))/(1+$M$13^2/$C340)))</f>
        <v/>
      </c>
      <c r="J340" s="23">
        <f>IF($A340="","",IF(LEFT(TRIM($A340),5)="Total","ignored: a Total row",IF($F340="no match","BLOCK NOW: nothing to do with what you sell",IF($G340="","WATCH: no clicks yet",IF($I340&lt;$M$14,"BLOCK: had a fair chance, confidently below",IF($H340&gt;$M$14,"KEEP: confidently above the benchmark",IF($C340&lt;$M$15,"WATCH: too few clicks to judge","WATCH: undecided")))))))</f>
        <v/>
      </c>
      <c r="K340" s="24">
        <f>IF(OR($A340="",LEFT(TRIM($A340),5)="Total"),0,1)</f>
        <v/>
      </c>
    </row>
    <row r="341">
      <c r="F341" s="23">
        <f>IF(OR($A341="",LEFT(TRIM($A341),5)="Total"),"",IF(OR(IF($M$4="",FALSE,ISNUMBER(SEARCH($M$4,$A341))),IF($M$5="",FALSE,ISNUMBER(SEARCH($M$5,$A341))),IF($M$6="",FALSE,ISNUMBER(SEARCH($M$6,$A341))),IF($M$7="",FALSE,ISNUMBER(SEARCH($M$7,$A341))),IF($M$8="",FALSE,ISNUMBER(SEARCH($M$8,$A341)))),"match","no match"))</f>
        <v/>
      </c>
      <c r="G341" s="12">
        <f>IF(OR(OR($A341="",LEFT(TRIM($A341),5)="Total"),NOT(ISNUMBER($C341)),$C341=0),"",$D341/$C341)</f>
        <v/>
      </c>
      <c r="H341" s="12">
        <f>IF($G341="","",MAX(0,(($D341/$C341)+$M$13^2/(2*$C341))/(1+$M$13^2/$C341)-$M$13*SQRT(($D341/$C341)*(1-$D341/$C341)/$C341+$M$13^2/(4*$C341^2))/(1+$M$13^2/$C341)))</f>
        <v/>
      </c>
      <c r="I341" s="12">
        <f>IF($G341="","",MIN(1,(($D341/$C341)+$M$13^2/(2*$C341))/(1+$M$13^2/$C341)+$M$13*SQRT(($D341/$C341)*(1-$D341/$C341)/$C341+$M$13^2/(4*$C341^2))/(1+$M$13^2/$C341)))</f>
        <v/>
      </c>
      <c r="J341" s="23">
        <f>IF($A341="","",IF(LEFT(TRIM($A341),5)="Total","ignored: a Total row",IF($F341="no match","BLOCK NOW: nothing to do with what you sell",IF($G341="","WATCH: no clicks yet",IF($I341&lt;$M$14,"BLOCK: had a fair chance, confidently below",IF($H341&gt;$M$14,"KEEP: confidently above the benchmark",IF($C341&lt;$M$15,"WATCH: too few clicks to judge","WATCH: undecided")))))))</f>
        <v/>
      </c>
      <c r="K341" s="24">
        <f>IF(OR($A341="",LEFT(TRIM($A341),5)="Total"),0,1)</f>
        <v/>
      </c>
    </row>
    <row r="342">
      <c r="F342" s="23">
        <f>IF(OR($A342="",LEFT(TRIM($A342),5)="Total"),"",IF(OR(IF($M$4="",FALSE,ISNUMBER(SEARCH($M$4,$A342))),IF($M$5="",FALSE,ISNUMBER(SEARCH($M$5,$A342))),IF($M$6="",FALSE,ISNUMBER(SEARCH($M$6,$A342))),IF($M$7="",FALSE,ISNUMBER(SEARCH($M$7,$A342))),IF($M$8="",FALSE,ISNUMBER(SEARCH($M$8,$A342)))),"match","no match"))</f>
        <v/>
      </c>
      <c r="G342" s="12">
        <f>IF(OR(OR($A342="",LEFT(TRIM($A342),5)="Total"),NOT(ISNUMBER($C342)),$C342=0),"",$D342/$C342)</f>
        <v/>
      </c>
      <c r="H342" s="12">
        <f>IF($G342="","",MAX(0,(($D342/$C342)+$M$13^2/(2*$C342))/(1+$M$13^2/$C342)-$M$13*SQRT(($D342/$C342)*(1-$D342/$C342)/$C342+$M$13^2/(4*$C342^2))/(1+$M$13^2/$C342)))</f>
        <v/>
      </c>
      <c r="I342" s="12">
        <f>IF($G342="","",MIN(1,(($D342/$C342)+$M$13^2/(2*$C342))/(1+$M$13^2/$C342)+$M$13*SQRT(($D342/$C342)*(1-$D342/$C342)/$C342+$M$13^2/(4*$C342^2))/(1+$M$13^2/$C342)))</f>
        <v/>
      </c>
      <c r="J342" s="23">
        <f>IF($A342="","",IF(LEFT(TRIM($A342),5)="Total","ignored: a Total row",IF($F342="no match","BLOCK NOW: nothing to do with what you sell",IF($G342="","WATCH: no clicks yet",IF($I342&lt;$M$14,"BLOCK: had a fair chance, confidently below",IF($H342&gt;$M$14,"KEEP: confidently above the benchmark",IF($C342&lt;$M$15,"WATCH: too few clicks to judge","WATCH: undecided")))))))</f>
        <v/>
      </c>
      <c r="K342" s="24">
        <f>IF(OR($A342="",LEFT(TRIM($A342),5)="Total"),0,1)</f>
        <v/>
      </c>
    </row>
    <row r="343">
      <c r="F343" s="23">
        <f>IF(OR($A343="",LEFT(TRIM($A343),5)="Total"),"",IF(OR(IF($M$4="",FALSE,ISNUMBER(SEARCH($M$4,$A343))),IF($M$5="",FALSE,ISNUMBER(SEARCH($M$5,$A343))),IF($M$6="",FALSE,ISNUMBER(SEARCH($M$6,$A343))),IF($M$7="",FALSE,ISNUMBER(SEARCH($M$7,$A343))),IF($M$8="",FALSE,ISNUMBER(SEARCH($M$8,$A343)))),"match","no match"))</f>
        <v/>
      </c>
      <c r="G343" s="12">
        <f>IF(OR(OR($A343="",LEFT(TRIM($A343),5)="Total"),NOT(ISNUMBER($C343)),$C343=0),"",$D343/$C343)</f>
        <v/>
      </c>
      <c r="H343" s="12">
        <f>IF($G343="","",MAX(0,(($D343/$C343)+$M$13^2/(2*$C343))/(1+$M$13^2/$C343)-$M$13*SQRT(($D343/$C343)*(1-$D343/$C343)/$C343+$M$13^2/(4*$C343^2))/(1+$M$13^2/$C343)))</f>
        <v/>
      </c>
      <c r="I343" s="12">
        <f>IF($G343="","",MIN(1,(($D343/$C343)+$M$13^2/(2*$C343))/(1+$M$13^2/$C343)+$M$13*SQRT(($D343/$C343)*(1-$D343/$C343)/$C343+$M$13^2/(4*$C343^2))/(1+$M$13^2/$C343)))</f>
        <v/>
      </c>
      <c r="J343" s="23">
        <f>IF($A343="","",IF(LEFT(TRIM($A343),5)="Total","ignored: a Total row",IF($F343="no match","BLOCK NOW: nothing to do with what you sell",IF($G343="","WATCH: no clicks yet",IF($I343&lt;$M$14,"BLOCK: had a fair chance, confidently below",IF($H343&gt;$M$14,"KEEP: confidently above the benchmark",IF($C343&lt;$M$15,"WATCH: too few clicks to judge","WATCH: undecided")))))))</f>
        <v/>
      </c>
      <c r="K343" s="24">
        <f>IF(OR($A343="",LEFT(TRIM($A343),5)="Total"),0,1)</f>
        <v/>
      </c>
    </row>
    <row r="344">
      <c r="F344" s="23">
        <f>IF(OR($A344="",LEFT(TRIM($A344),5)="Total"),"",IF(OR(IF($M$4="",FALSE,ISNUMBER(SEARCH($M$4,$A344))),IF($M$5="",FALSE,ISNUMBER(SEARCH($M$5,$A344))),IF($M$6="",FALSE,ISNUMBER(SEARCH($M$6,$A344))),IF($M$7="",FALSE,ISNUMBER(SEARCH($M$7,$A344))),IF($M$8="",FALSE,ISNUMBER(SEARCH($M$8,$A344)))),"match","no match"))</f>
        <v/>
      </c>
      <c r="G344" s="12">
        <f>IF(OR(OR($A344="",LEFT(TRIM($A344),5)="Total"),NOT(ISNUMBER($C344)),$C344=0),"",$D344/$C344)</f>
        <v/>
      </c>
      <c r="H344" s="12">
        <f>IF($G344="","",MAX(0,(($D344/$C344)+$M$13^2/(2*$C344))/(1+$M$13^2/$C344)-$M$13*SQRT(($D344/$C344)*(1-$D344/$C344)/$C344+$M$13^2/(4*$C344^2))/(1+$M$13^2/$C344)))</f>
        <v/>
      </c>
      <c r="I344" s="12">
        <f>IF($G344="","",MIN(1,(($D344/$C344)+$M$13^2/(2*$C344))/(1+$M$13^2/$C344)+$M$13*SQRT(($D344/$C344)*(1-$D344/$C344)/$C344+$M$13^2/(4*$C344^2))/(1+$M$13^2/$C344)))</f>
        <v/>
      </c>
      <c r="J344" s="23">
        <f>IF($A344="","",IF(LEFT(TRIM($A344),5)="Total","ignored: a Total row",IF($F344="no match","BLOCK NOW: nothing to do with what you sell",IF($G344="","WATCH: no clicks yet",IF($I344&lt;$M$14,"BLOCK: had a fair chance, confidently below",IF($H344&gt;$M$14,"KEEP: confidently above the benchmark",IF($C344&lt;$M$15,"WATCH: too few clicks to judge","WATCH: undecided")))))))</f>
        <v/>
      </c>
      <c r="K344" s="24">
        <f>IF(OR($A344="",LEFT(TRIM($A344),5)="Total"),0,1)</f>
        <v/>
      </c>
    </row>
    <row r="345">
      <c r="F345" s="23">
        <f>IF(OR($A345="",LEFT(TRIM($A345),5)="Total"),"",IF(OR(IF($M$4="",FALSE,ISNUMBER(SEARCH($M$4,$A345))),IF($M$5="",FALSE,ISNUMBER(SEARCH($M$5,$A345))),IF($M$6="",FALSE,ISNUMBER(SEARCH($M$6,$A345))),IF($M$7="",FALSE,ISNUMBER(SEARCH($M$7,$A345))),IF($M$8="",FALSE,ISNUMBER(SEARCH($M$8,$A345)))),"match","no match"))</f>
        <v/>
      </c>
      <c r="G345" s="12">
        <f>IF(OR(OR($A345="",LEFT(TRIM($A345),5)="Total"),NOT(ISNUMBER($C345)),$C345=0),"",$D345/$C345)</f>
        <v/>
      </c>
      <c r="H345" s="12">
        <f>IF($G345="","",MAX(0,(($D345/$C345)+$M$13^2/(2*$C345))/(1+$M$13^2/$C345)-$M$13*SQRT(($D345/$C345)*(1-$D345/$C345)/$C345+$M$13^2/(4*$C345^2))/(1+$M$13^2/$C345)))</f>
        <v/>
      </c>
      <c r="I345" s="12">
        <f>IF($G345="","",MIN(1,(($D345/$C345)+$M$13^2/(2*$C345))/(1+$M$13^2/$C345)+$M$13*SQRT(($D345/$C345)*(1-$D345/$C345)/$C345+$M$13^2/(4*$C345^2))/(1+$M$13^2/$C345)))</f>
        <v/>
      </c>
      <c r="J345" s="23">
        <f>IF($A345="","",IF(LEFT(TRIM($A345),5)="Total","ignored: a Total row",IF($F345="no match","BLOCK NOW: nothing to do with what you sell",IF($G345="","WATCH: no clicks yet",IF($I345&lt;$M$14,"BLOCK: had a fair chance, confidently below",IF($H345&gt;$M$14,"KEEP: confidently above the benchmark",IF($C345&lt;$M$15,"WATCH: too few clicks to judge","WATCH: undecided")))))))</f>
        <v/>
      </c>
      <c r="K345" s="24">
        <f>IF(OR($A345="",LEFT(TRIM($A345),5)="Total"),0,1)</f>
        <v/>
      </c>
    </row>
    <row r="346">
      <c r="F346" s="23">
        <f>IF(OR($A346="",LEFT(TRIM($A346),5)="Total"),"",IF(OR(IF($M$4="",FALSE,ISNUMBER(SEARCH($M$4,$A346))),IF($M$5="",FALSE,ISNUMBER(SEARCH($M$5,$A346))),IF($M$6="",FALSE,ISNUMBER(SEARCH($M$6,$A346))),IF($M$7="",FALSE,ISNUMBER(SEARCH($M$7,$A346))),IF($M$8="",FALSE,ISNUMBER(SEARCH($M$8,$A346)))),"match","no match"))</f>
        <v/>
      </c>
      <c r="G346" s="12">
        <f>IF(OR(OR($A346="",LEFT(TRIM($A346),5)="Total"),NOT(ISNUMBER($C346)),$C346=0),"",$D346/$C346)</f>
        <v/>
      </c>
      <c r="H346" s="12">
        <f>IF($G346="","",MAX(0,(($D346/$C346)+$M$13^2/(2*$C346))/(1+$M$13^2/$C346)-$M$13*SQRT(($D346/$C346)*(1-$D346/$C346)/$C346+$M$13^2/(4*$C346^2))/(1+$M$13^2/$C346)))</f>
        <v/>
      </c>
      <c r="I346" s="12">
        <f>IF($G346="","",MIN(1,(($D346/$C346)+$M$13^2/(2*$C346))/(1+$M$13^2/$C346)+$M$13*SQRT(($D346/$C346)*(1-$D346/$C346)/$C346+$M$13^2/(4*$C346^2))/(1+$M$13^2/$C346)))</f>
        <v/>
      </c>
      <c r="J346" s="23">
        <f>IF($A346="","",IF(LEFT(TRIM($A346),5)="Total","ignored: a Total row",IF($F346="no match","BLOCK NOW: nothing to do with what you sell",IF($G346="","WATCH: no clicks yet",IF($I346&lt;$M$14,"BLOCK: had a fair chance, confidently below",IF($H346&gt;$M$14,"KEEP: confidently above the benchmark",IF($C346&lt;$M$15,"WATCH: too few clicks to judge","WATCH: undecided")))))))</f>
        <v/>
      </c>
      <c r="K346" s="24">
        <f>IF(OR($A346="",LEFT(TRIM($A346),5)="Total"),0,1)</f>
        <v/>
      </c>
    </row>
    <row r="347">
      <c r="F347" s="23">
        <f>IF(OR($A347="",LEFT(TRIM($A347),5)="Total"),"",IF(OR(IF($M$4="",FALSE,ISNUMBER(SEARCH($M$4,$A347))),IF($M$5="",FALSE,ISNUMBER(SEARCH($M$5,$A347))),IF($M$6="",FALSE,ISNUMBER(SEARCH($M$6,$A347))),IF($M$7="",FALSE,ISNUMBER(SEARCH($M$7,$A347))),IF($M$8="",FALSE,ISNUMBER(SEARCH($M$8,$A347)))),"match","no match"))</f>
        <v/>
      </c>
      <c r="G347" s="12">
        <f>IF(OR(OR($A347="",LEFT(TRIM($A347),5)="Total"),NOT(ISNUMBER($C347)),$C347=0),"",$D347/$C347)</f>
        <v/>
      </c>
      <c r="H347" s="12">
        <f>IF($G347="","",MAX(0,(($D347/$C347)+$M$13^2/(2*$C347))/(1+$M$13^2/$C347)-$M$13*SQRT(($D347/$C347)*(1-$D347/$C347)/$C347+$M$13^2/(4*$C347^2))/(1+$M$13^2/$C347)))</f>
        <v/>
      </c>
      <c r="I347" s="12">
        <f>IF($G347="","",MIN(1,(($D347/$C347)+$M$13^2/(2*$C347))/(1+$M$13^2/$C347)+$M$13*SQRT(($D347/$C347)*(1-$D347/$C347)/$C347+$M$13^2/(4*$C347^2))/(1+$M$13^2/$C347)))</f>
        <v/>
      </c>
      <c r="J347" s="23">
        <f>IF($A347="","",IF(LEFT(TRIM($A347),5)="Total","ignored: a Total row",IF($F347="no match","BLOCK NOW: nothing to do with what you sell",IF($G347="","WATCH: no clicks yet",IF($I347&lt;$M$14,"BLOCK: had a fair chance, confidently below",IF($H347&gt;$M$14,"KEEP: confidently above the benchmark",IF($C347&lt;$M$15,"WATCH: too few clicks to judge","WATCH: undecided")))))))</f>
        <v/>
      </c>
      <c r="K347" s="24">
        <f>IF(OR($A347="",LEFT(TRIM($A347),5)="Total"),0,1)</f>
        <v/>
      </c>
    </row>
    <row r="348">
      <c r="F348" s="23">
        <f>IF(OR($A348="",LEFT(TRIM($A348),5)="Total"),"",IF(OR(IF($M$4="",FALSE,ISNUMBER(SEARCH($M$4,$A348))),IF($M$5="",FALSE,ISNUMBER(SEARCH($M$5,$A348))),IF($M$6="",FALSE,ISNUMBER(SEARCH($M$6,$A348))),IF($M$7="",FALSE,ISNUMBER(SEARCH($M$7,$A348))),IF($M$8="",FALSE,ISNUMBER(SEARCH($M$8,$A348)))),"match","no match"))</f>
        <v/>
      </c>
      <c r="G348" s="12">
        <f>IF(OR(OR($A348="",LEFT(TRIM($A348),5)="Total"),NOT(ISNUMBER($C348)),$C348=0),"",$D348/$C348)</f>
        <v/>
      </c>
      <c r="H348" s="12">
        <f>IF($G348="","",MAX(0,(($D348/$C348)+$M$13^2/(2*$C348))/(1+$M$13^2/$C348)-$M$13*SQRT(($D348/$C348)*(1-$D348/$C348)/$C348+$M$13^2/(4*$C348^2))/(1+$M$13^2/$C348)))</f>
        <v/>
      </c>
      <c r="I348" s="12">
        <f>IF($G348="","",MIN(1,(($D348/$C348)+$M$13^2/(2*$C348))/(1+$M$13^2/$C348)+$M$13*SQRT(($D348/$C348)*(1-$D348/$C348)/$C348+$M$13^2/(4*$C348^2))/(1+$M$13^2/$C348)))</f>
        <v/>
      </c>
      <c r="J348" s="23">
        <f>IF($A348="","",IF(LEFT(TRIM($A348),5)="Total","ignored: a Total row",IF($F348="no match","BLOCK NOW: nothing to do with what you sell",IF($G348="","WATCH: no clicks yet",IF($I348&lt;$M$14,"BLOCK: had a fair chance, confidently below",IF($H348&gt;$M$14,"KEEP: confidently above the benchmark",IF($C348&lt;$M$15,"WATCH: too few clicks to judge","WATCH: undecided")))))))</f>
        <v/>
      </c>
      <c r="K348" s="24">
        <f>IF(OR($A348="",LEFT(TRIM($A348),5)="Total"),0,1)</f>
        <v/>
      </c>
    </row>
    <row r="349">
      <c r="F349" s="23">
        <f>IF(OR($A349="",LEFT(TRIM($A349),5)="Total"),"",IF(OR(IF($M$4="",FALSE,ISNUMBER(SEARCH($M$4,$A349))),IF($M$5="",FALSE,ISNUMBER(SEARCH($M$5,$A349))),IF($M$6="",FALSE,ISNUMBER(SEARCH($M$6,$A349))),IF($M$7="",FALSE,ISNUMBER(SEARCH($M$7,$A349))),IF($M$8="",FALSE,ISNUMBER(SEARCH($M$8,$A349)))),"match","no match"))</f>
        <v/>
      </c>
      <c r="G349" s="12">
        <f>IF(OR(OR($A349="",LEFT(TRIM($A349),5)="Total"),NOT(ISNUMBER($C349)),$C349=0),"",$D349/$C349)</f>
        <v/>
      </c>
      <c r="H349" s="12">
        <f>IF($G349="","",MAX(0,(($D349/$C349)+$M$13^2/(2*$C349))/(1+$M$13^2/$C349)-$M$13*SQRT(($D349/$C349)*(1-$D349/$C349)/$C349+$M$13^2/(4*$C349^2))/(1+$M$13^2/$C349)))</f>
        <v/>
      </c>
      <c r="I349" s="12">
        <f>IF($G349="","",MIN(1,(($D349/$C349)+$M$13^2/(2*$C349))/(1+$M$13^2/$C349)+$M$13*SQRT(($D349/$C349)*(1-$D349/$C349)/$C349+$M$13^2/(4*$C349^2))/(1+$M$13^2/$C349)))</f>
        <v/>
      </c>
      <c r="J349" s="23">
        <f>IF($A349="","",IF(LEFT(TRIM($A349),5)="Total","ignored: a Total row",IF($F349="no match","BLOCK NOW: nothing to do with what you sell",IF($G349="","WATCH: no clicks yet",IF($I349&lt;$M$14,"BLOCK: had a fair chance, confidently below",IF($H349&gt;$M$14,"KEEP: confidently above the benchmark",IF($C349&lt;$M$15,"WATCH: too few clicks to judge","WATCH: undecided")))))))</f>
        <v/>
      </c>
      <c r="K349" s="24">
        <f>IF(OR($A349="",LEFT(TRIM($A349),5)="Total"),0,1)</f>
        <v/>
      </c>
    </row>
    <row r="350">
      <c r="F350" s="23">
        <f>IF(OR($A350="",LEFT(TRIM($A350),5)="Total"),"",IF(OR(IF($M$4="",FALSE,ISNUMBER(SEARCH($M$4,$A350))),IF($M$5="",FALSE,ISNUMBER(SEARCH($M$5,$A350))),IF($M$6="",FALSE,ISNUMBER(SEARCH($M$6,$A350))),IF($M$7="",FALSE,ISNUMBER(SEARCH($M$7,$A350))),IF($M$8="",FALSE,ISNUMBER(SEARCH($M$8,$A350)))),"match","no match"))</f>
        <v/>
      </c>
      <c r="G350" s="12">
        <f>IF(OR(OR($A350="",LEFT(TRIM($A350),5)="Total"),NOT(ISNUMBER($C350)),$C350=0),"",$D350/$C350)</f>
        <v/>
      </c>
      <c r="H350" s="12">
        <f>IF($G350="","",MAX(0,(($D350/$C350)+$M$13^2/(2*$C350))/(1+$M$13^2/$C350)-$M$13*SQRT(($D350/$C350)*(1-$D350/$C350)/$C350+$M$13^2/(4*$C350^2))/(1+$M$13^2/$C350)))</f>
        <v/>
      </c>
      <c r="I350" s="12">
        <f>IF($G350="","",MIN(1,(($D350/$C350)+$M$13^2/(2*$C350))/(1+$M$13^2/$C350)+$M$13*SQRT(($D350/$C350)*(1-$D350/$C350)/$C350+$M$13^2/(4*$C350^2))/(1+$M$13^2/$C350)))</f>
        <v/>
      </c>
      <c r="J350" s="23">
        <f>IF($A350="","",IF(LEFT(TRIM($A350),5)="Total","ignored: a Total row",IF($F350="no match","BLOCK NOW: nothing to do with what you sell",IF($G350="","WATCH: no clicks yet",IF($I350&lt;$M$14,"BLOCK: had a fair chance, confidently below",IF($H350&gt;$M$14,"KEEP: confidently above the benchmark",IF($C350&lt;$M$15,"WATCH: too few clicks to judge","WATCH: undecided")))))))</f>
        <v/>
      </c>
      <c r="K350" s="24">
        <f>IF(OR($A350="",LEFT(TRIM($A350),5)="Total"),0,1)</f>
        <v/>
      </c>
    </row>
    <row r="351">
      <c r="F351" s="23">
        <f>IF(OR($A351="",LEFT(TRIM($A351),5)="Total"),"",IF(OR(IF($M$4="",FALSE,ISNUMBER(SEARCH($M$4,$A351))),IF($M$5="",FALSE,ISNUMBER(SEARCH($M$5,$A351))),IF($M$6="",FALSE,ISNUMBER(SEARCH($M$6,$A351))),IF($M$7="",FALSE,ISNUMBER(SEARCH($M$7,$A351))),IF($M$8="",FALSE,ISNUMBER(SEARCH($M$8,$A351)))),"match","no match"))</f>
        <v/>
      </c>
      <c r="G351" s="12">
        <f>IF(OR(OR($A351="",LEFT(TRIM($A351),5)="Total"),NOT(ISNUMBER($C351)),$C351=0),"",$D351/$C351)</f>
        <v/>
      </c>
      <c r="H351" s="12">
        <f>IF($G351="","",MAX(0,(($D351/$C351)+$M$13^2/(2*$C351))/(1+$M$13^2/$C351)-$M$13*SQRT(($D351/$C351)*(1-$D351/$C351)/$C351+$M$13^2/(4*$C351^2))/(1+$M$13^2/$C351)))</f>
        <v/>
      </c>
      <c r="I351" s="12">
        <f>IF($G351="","",MIN(1,(($D351/$C351)+$M$13^2/(2*$C351))/(1+$M$13^2/$C351)+$M$13*SQRT(($D351/$C351)*(1-$D351/$C351)/$C351+$M$13^2/(4*$C351^2))/(1+$M$13^2/$C351)))</f>
        <v/>
      </c>
      <c r="J351" s="23">
        <f>IF($A351="","",IF(LEFT(TRIM($A351),5)="Total","ignored: a Total row",IF($F351="no match","BLOCK NOW: nothing to do with what you sell",IF($G351="","WATCH: no clicks yet",IF($I351&lt;$M$14,"BLOCK: had a fair chance, confidently below",IF($H351&gt;$M$14,"KEEP: confidently above the benchmark",IF($C351&lt;$M$15,"WATCH: too few clicks to judge","WATCH: undecided")))))))</f>
        <v/>
      </c>
      <c r="K351" s="24">
        <f>IF(OR($A351="",LEFT(TRIM($A351),5)="Total"),0,1)</f>
        <v/>
      </c>
    </row>
    <row r="352">
      <c r="F352" s="23">
        <f>IF(OR($A352="",LEFT(TRIM($A352),5)="Total"),"",IF(OR(IF($M$4="",FALSE,ISNUMBER(SEARCH($M$4,$A352))),IF($M$5="",FALSE,ISNUMBER(SEARCH($M$5,$A352))),IF($M$6="",FALSE,ISNUMBER(SEARCH($M$6,$A352))),IF($M$7="",FALSE,ISNUMBER(SEARCH($M$7,$A352))),IF($M$8="",FALSE,ISNUMBER(SEARCH($M$8,$A352)))),"match","no match"))</f>
        <v/>
      </c>
      <c r="G352" s="12">
        <f>IF(OR(OR($A352="",LEFT(TRIM($A352),5)="Total"),NOT(ISNUMBER($C352)),$C352=0),"",$D352/$C352)</f>
        <v/>
      </c>
      <c r="H352" s="12">
        <f>IF($G352="","",MAX(0,(($D352/$C352)+$M$13^2/(2*$C352))/(1+$M$13^2/$C352)-$M$13*SQRT(($D352/$C352)*(1-$D352/$C352)/$C352+$M$13^2/(4*$C352^2))/(1+$M$13^2/$C352)))</f>
        <v/>
      </c>
      <c r="I352" s="12">
        <f>IF($G352="","",MIN(1,(($D352/$C352)+$M$13^2/(2*$C352))/(1+$M$13^2/$C352)+$M$13*SQRT(($D352/$C352)*(1-$D352/$C352)/$C352+$M$13^2/(4*$C352^2))/(1+$M$13^2/$C352)))</f>
        <v/>
      </c>
      <c r="J352" s="23">
        <f>IF($A352="","",IF(LEFT(TRIM($A352),5)="Total","ignored: a Total row",IF($F352="no match","BLOCK NOW: nothing to do with what you sell",IF($G352="","WATCH: no clicks yet",IF($I352&lt;$M$14,"BLOCK: had a fair chance, confidently below",IF($H352&gt;$M$14,"KEEP: confidently above the benchmark",IF($C352&lt;$M$15,"WATCH: too few clicks to judge","WATCH: undecided")))))))</f>
        <v/>
      </c>
      <c r="K352" s="24">
        <f>IF(OR($A352="",LEFT(TRIM($A352),5)="Total"),0,1)</f>
        <v/>
      </c>
    </row>
    <row r="353">
      <c r="F353" s="23">
        <f>IF(OR($A353="",LEFT(TRIM($A353),5)="Total"),"",IF(OR(IF($M$4="",FALSE,ISNUMBER(SEARCH($M$4,$A353))),IF($M$5="",FALSE,ISNUMBER(SEARCH($M$5,$A353))),IF($M$6="",FALSE,ISNUMBER(SEARCH($M$6,$A353))),IF($M$7="",FALSE,ISNUMBER(SEARCH($M$7,$A353))),IF($M$8="",FALSE,ISNUMBER(SEARCH($M$8,$A353)))),"match","no match"))</f>
        <v/>
      </c>
      <c r="G353" s="12">
        <f>IF(OR(OR($A353="",LEFT(TRIM($A353),5)="Total"),NOT(ISNUMBER($C353)),$C353=0),"",$D353/$C353)</f>
        <v/>
      </c>
      <c r="H353" s="12">
        <f>IF($G353="","",MAX(0,(($D353/$C353)+$M$13^2/(2*$C353))/(1+$M$13^2/$C353)-$M$13*SQRT(($D353/$C353)*(1-$D353/$C353)/$C353+$M$13^2/(4*$C353^2))/(1+$M$13^2/$C353)))</f>
        <v/>
      </c>
      <c r="I353" s="12">
        <f>IF($G353="","",MIN(1,(($D353/$C353)+$M$13^2/(2*$C353))/(1+$M$13^2/$C353)+$M$13*SQRT(($D353/$C353)*(1-$D353/$C353)/$C353+$M$13^2/(4*$C353^2))/(1+$M$13^2/$C353)))</f>
        <v/>
      </c>
      <c r="J353" s="23">
        <f>IF($A353="","",IF(LEFT(TRIM($A353),5)="Total","ignored: a Total row",IF($F353="no match","BLOCK NOW: nothing to do with what you sell",IF($G353="","WATCH: no clicks yet",IF($I353&lt;$M$14,"BLOCK: had a fair chance, confidently below",IF($H353&gt;$M$14,"KEEP: confidently above the benchmark",IF($C353&lt;$M$15,"WATCH: too few clicks to judge","WATCH: undecided")))))))</f>
        <v/>
      </c>
      <c r="K353" s="24">
        <f>IF(OR($A353="",LEFT(TRIM($A353),5)="Total"),0,1)</f>
        <v/>
      </c>
    </row>
    <row r="354">
      <c r="F354" s="23">
        <f>IF(OR($A354="",LEFT(TRIM($A354),5)="Total"),"",IF(OR(IF($M$4="",FALSE,ISNUMBER(SEARCH($M$4,$A354))),IF($M$5="",FALSE,ISNUMBER(SEARCH($M$5,$A354))),IF($M$6="",FALSE,ISNUMBER(SEARCH($M$6,$A354))),IF($M$7="",FALSE,ISNUMBER(SEARCH($M$7,$A354))),IF($M$8="",FALSE,ISNUMBER(SEARCH($M$8,$A354)))),"match","no match"))</f>
        <v/>
      </c>
      <c r="G354" s="12">
        <f>IF(OR(OR($A354="",LEFT(TRIM($A354),5)="Total"),NOT(ISNUMBER($C354)),$C354=0),"",$D354/$C354)</f>
        <v/>
      </c>
      <c r="H354" s="12">
        <f>IF($G354="","",MAX(0,(($D354/$C354)+$M$13^2/(2*$C354))/(1+$M$13^2/$C354)-$M$13*SQRT(($D354/$C354)*(1-$D354/$C354)/$C354+$M$13^2/(4*$C354^2))/(1+$M$13^2/$C354)))</f>
        <v/>
      </c>
      <c r="I354" s="12">
        <f>IF($G354="","",MIN(1,(($D354/$C354)+$M$13^2/(2*$C354))/(1+$M$13^2/$C354)+$M$13*SQRT(($D354/$C354)*(1-$D354/$C354)/$C354+$M$13^2/(4*$C354^2))/(1+$M$13^2/$C354)))</f>
        <v/>
      </c>
      <c r="J354" s="23">
        <f>IF($A354="","",IF(LEFT(TRIM($A354),5)="Total","ignored: a Total row",IF($F354="no match","BLOCK NOW: nothing to do with what you sell",IF($G354="","WATCH: no clicks yet",IF($I354&lt;$M$14,"BLOCK: had a fair chance, confidently below",IF($H354&gt;$M$14,"KEEP: confidently above the benchmark",IF($C354&lt;$M$15,"WATCH: too few clicks to judge","WATCH: undecided")))))))</f>
        <v/>
      </c>
      <c r="K354" s="24">
        <f>IF(OR($A354="",LEFT(TRIM($A354),5)="Total"),0,1)</f>
        <v/>
      </c>
    </row>
    <row r="355">
      <c r="F355" s="23">
        <f>IF(OR($A355="",LEFT(TRIM($A355),5)="Total"),"",IF(OR(IF($M$4="",FALSE,ISNUMBER(SEARCH($M$4,$A355))),IF($M$5="",FALSE,ISNUMBER(SEARCH($M$5,$A355))),IF($M$6="",FALSE,ISNUMBER(SEARCH($M$6,$A355))),IF($M$7="",FALSE,ISNUMBER(SEARCH($M$7,$A355))),IF($M$8="",FALSE,ISNUMBER(SEARCH($M$8,$A355)))),"match","no match"))</f>
        <v/>
      </c>
      <c r="G355" s="12">
        <f>IF(OR(OR($A355="",LEFT(TRIM($A355),5)="Total"),NOT(ISNUMBER($C355)),$C355=0),"",$D355/$C355)</f>
        <v/>
      </c>
      <c r="H355" s="12">
        <f>IF($G355="","",MAX(0,(($D355/$C355)+$M$13^2/(2*$C355))/(1+$M$13^2/$C355)-$M$13*SQRT(($D355/$C355)*(1-$D355/$C355)/$C355+$M$13^2/(4*$C355^2))/(1+$M$13^2/$C355)))</f>
        <v/>
      </c>
      <c r="I355" s="12">
        <f>IF($G355="","",MIN(1,(($D355/$C355)+$M$13^2/(2*$C355))/(1+$M$13^2/$C355)+$M$13*SQRT(($D355/$C355)*(1-$D355/$C355)/$C355+$M$13^2/(4*$C355^2))/(1+$M$13^2/$C355)))</f>
        <v/>
      </c>
      <c r="J355" s="23">
        <f>IF($A355="","",IF(LEFT(TRIM($A355),5)="Total","ignored: a Total row",IF($F355="no match","BLOCK NOW: nothing to do with what you sell",IF($G355="","WATCH: no clicks yet",IF($I355&lt;$M$14,"BLOCK: had a fair chance, confidently below",IF($H355&gt;$M$14,"KEEP: confidently above the benchmark",IF($C355&lt;$M$15,"WATCH: too few clicks to judge","WATCH: undecided")))))))</f>
        <v/>
      </c>
      <c r="K355" s="24">
        <f>IF(OR($A355="",LEFT(TRIM($A355),5)="Total"),0,1)</f>
        <v/>
      </c>
    </row>
    <row r="356">
      <c r="F356" s="23">
        <f>IF(OR($A356="",LEFT(TRIM($A356),5)="Total"),"",IF(OR(IF($M$4="",FALSE,ISNUMBER(SEARCH($M$4,$A356))),IF($M$5="",FALSE,ISNUMBER(SEARCH($M$5,$A356))),IF($M$6="",FALSE,ISNUMBER(SEARCH($M$6,$A356))),IF($M$7="",FALSE,ISNUMBER(SEARCH($M$7,$A356))),IF($M$8="",FALSE,ISNUMBER(SEARCH($M$8,$A356)))),"match","no match"))</f>
        <v/>
      </c>
      <c r="G356" s="12">
        <f>IF(OR(OR($A356="",LEFT(TRIM($A356),5)="Total"),NOT(ISNUMBER($C356)),$C356=0),"",$D356/$C356)</f>
        <v/>
      </c>
      <c r="H356" s="12">
        <f>IF($G356="","",MAX(0,(($D356/$C356)+$M$13^2/(2*$C356))/(1+$M$13^2/$C356)-$M$13*SQRT(($D356/$C356)*(1-$D356/$C356)/$C356+$M$13^2/(4*$C356^2))/(1+$M$13^2/$C356)))</f>
        <v/>
      </c>
      <c r="I356" s="12">
        <f>IF($G356="","",MIN(1,(($D356/$C356)+$M$13^2/(2*$C356))/(1+$M$13^2/$C356)+$M$13*SQRT(($D356/$C356)*(1-$D356/$C356)/$C356+$M$13^2/(4*$C356^2))/(1+$M$13^2/$C356)))</f>
        <v/>
      </c>
      <c r="J356" s="23">
        <f>IF($A356="","",IF(LEFT(TRIM($A356),5)="Total","ignored: a Total row",IF($F356="no match","BLOCK NOW: nothing to do with what you sell",IF($G356="","WATCH: no clicks yet",IF($I356&lt;$M$14,"BLOCK: had a fair chance, confidently below",IF($H356&gt;$M$14,"KEEP: confidently above the benchmark",IF($C356&lt;$M$15,"WATCH: too few clicks to judge","WATCH: undecided")))))))</f>
        <v/>
      </c>
      <c r="K356" s="24">
        <f>IF(OR($A356="",LEFT(TRIM($A356),5)="Total"),0,1)</f>
        <v/>
      </c>
    </row>
    <row r="357">
      <c r="F357" s="23">
        <f>IF(OR($A357="",LEFT(TRIM($A357),5)="Total"),"",IF(OR(IF($M$4="",FALSE,ISNUMBER(SEARCH($M$4,$A357))),IF($M$5="",FALSE,ISNUMBER(SEARCH($M$5,$A357))),IF($M$6="",FALSE,ISNUMBER(SEARCH($M$6,$A357))),IF($M$7="",FALSE,ISNUMBER(SEARCH($M$7,$A357))),IF($M$8="",FALSE,ISNUMBER(SEARCH($M$8,$A357)))),"match","no match"))</f>
        <v/>
      </c>
      <c r="G357" s="12">
        <f>IF(OR(OR($A357="",LEFT(TRIM($A357),5)="Total"),NOT(ISNUMBER($C357)),$C357=0),"",$D357/$C357)</f>
        <v/>
      </c>
      <c r="H357" s="12">
        <f>IF($G357="","",MAX(0,(($D357/$C357)+$M$13^2/(2*$C357))/(1+$M$13^2/$C357)-$M$13*SQRT(($D357/$C357)*(1-$D357/$C357)/$C357+$M$13^2/(4*$C357^2))/(1+$M$13^2/$C357)))</f>
        <v/>
      </c>
      <c r="I357" s="12">
        <f>IF($G357="","",MIN(1,(($D357/$C357)+$M$13^2/(2*$C357))/(1+$M$13^2/$C357)+$M$13*SQRT(($D357/$C357)*(1-$D357/$C357)/$C357+$M$13^2/(4*$C357^2))/(1+$M$13^2/$C357)))</f>
        <v/>
      </c>
      <c r="J357" s="23">
        <f>IF($A357="","",IF(LEFT(TRIM($A357),5)="Total","ignored: a Total row",IF($F357="no match","BLOCK NOW: nothing to do with what you sell",IF($G357="","WATCH: no clicks yet",IF($I357&lt;$M$14,"BLOCK: had a fair chance, confidently below",IF($H357&gt;$M$14,"KEEP: confidently above the benchmark",IF($C357&lt;$M$15,"WATCH: too few clicks to judge","WATCH: undecided")))))))</f>
        <v/>
      </c>
      <c r="K357" s="24">
        <f>IF(OR($A357="",LEFT(TRIM($A357),5)="Total"),0,1)</f>
        <v/>
      </c>
    </row>
    <row r="358">
      <c r="F358" s="23">
        <f>IF(OR($A358="",LEFT(TRIM($A358),5)="Total"),"",IF(OR(IF($M$4="",FALSE,ISNUMBER(SEARCH($M$4,$A358))),IF($M$5="",FALSE,ISNUMBER(SEARCH($M$5,$A358))),IF($M$6="",FALSE,ISNUMBER(SEARCH($M$6,$A358))),IF($M$7="",FALSE,ISNUMBER(SEARCH($M$7,$A358))),IF($M$8="",FALSE,ISNUMBER(SEARCH($M$8,$A358)))),"match","no match"))</f>
        <v/>
      </c>
      <c r="G358" s="12">
        <f>IF(OR(OR($A358="",LEFT(TRIM($A358),5)="Total"),NOT(ISNUMBER($C358)),$C358=0),"",$D358/$C358)</f>
        <v/>
      </c>
      <c r="H358" s="12">
        <f>IF($G358="","",MAX(0,(($D358/$C358)+$M$13^2/(2*$C358))/(1+$M$13^2/$C358)-$M$13*SQRT(($D358/$C358)*(1-$D358/$C358)/$C358+$M$13^2/(4*$C358^2))/(1+$M$13^2/$C358)))</f>
        <v/>
      </c>
      <c r="I358" s="12">
        <f>IF($G358="","",MIN(1,(($D358/$C358)+$M$13^2/(2*$C358))/(1+$M$13^2/$C358)+$M$13*SQRT(($D358/$C358)*(1-$D358/$C358)/$C358+$M$13^2/(4*$C358^2))/(1+$M$13^2/$C358)))</f>
        <v/>
      </c>
      <c r="J358" s="23">
        <f>IF($A358="","",IF(LEFT(TRIM($A358),5)="Total","ignored: a Total row",IF($F358="no match","BLOCK NOW: nothing to do with what you sell",IF($G358="","WATCH: no clicks yet",IF($I358&lt;$M$14,"BLOCK: had a fair chance, confidently below",IF($H358&gt;$M$14,"KEEP: confidently above the benchmark",IF($C358&lt;$M$15,"WATCH: too few clicks to judge","WATCH: undecided")))))))</f>
        <v/>
      </c>
      <c r="K358" s="24">
        <f>IF(OR($A358="",LEFT(TRIM($A358),5)="Total"),0,1)</f>
        <v/>
      </c>
    </row>
    <row r="359">
      <c r="F359" s="23">
        <f>IF(OR($A359="",LEFT(TRIM($A359),5)="Total"),"",IF(OR(IF($M$4="",FALSE,ISNUMBER(SEARCH($M$4,$A359))),IF($M$5="",FALSE,ISNUMBER(SEARCH($M$5,$A359))),IF($M$6="",FALSE,ISNUMBER(SEARCH($M$6,$A359))),IF($M$7="",FALSE,ISNUMBER(SEARCH($M$7,$A359))),IF($M$8="",FALSE,ISNUMBER(SEARCH($M$8,$A359)))),"match","no match"))</f>
        <v/>
      </c>
      <c r="G359" s="12">
        <f>IF(OR(OR($A359="",LEFT(TRIM($A359),5)="Total"),NOT(ISNUMBER($C359)),$C359=0),"",$D359/$C359)</f>
        <v/>
      </c>
      <c r="H359" s="12">
        <f>IF($G359="","",MAX(0,(($D359/$C359)+$M$13^2/(2*$C359))/(1+$M$13^2/$C359)-$M$13*SQRT(($D359/$C359)*(1-$D359/$C359)/$C359+$M$13^2/(4*$C359^2))/(1+$M$13^2/$C359)))</f>
        <v/>
      </c>
      <c r="I359" s="12">
        <f>IF($G359="","",MIN(1,(($D359/$C359)+$M$13^2/(2*$C359))/(1+$M$13^2/$C359)+$M$13*SQRT(($D359/$C359)*(1-$D359/$C359)/$C359+$M$13^2/(4*$C359^2))/(1+$M$13^2/$C359)))</f>
        <v/>
      </c>
      <c r="J359" s="23">
        <f>IF($A359="","",IF(LEFT(TRIM($A359),5)="Total","ignored: a Total row",IF($F359="no match","BLOCK NOW: nothing to do with what you sell",IF($G359="","WATCH: no clicks yet",IF($I359&lt;$M$14,"BLOCK: had a fair chance, confidently below",IF($H359&gt;$M$14,"KEEP: confidently above the benchmark",IF($C359&lt;$M$15,"WATCH: too few clicks to judge","WATCH: undecided")))))))</f>
        <v/>
      </c>
      <c r="K359" s="24">
        <f>IF(OR($A359="",LEFT(TRIM($A359),5)="Total"),0,1)</f>
        <v/>
      </c>
    </row>
    <row r="360">
      <c r="F360" s="23">
        <f>IF(OR($A360="",LEFT(TRIM($A360),5)="Total"),"",IF(OR(IF($M$4="",FALSE,ISNUMBER(SEARCH($M$4,$A360))),IF($M$5="",FALSE,ISNUMBER(SEARCH($M$5,$A360))),IF($M$6="",FALSE,ISNUMBER(SEARCH($M$6,$A360))),IF($M$7="",FALSE,ISNUMBER(SEARCH($M$7,$A360))),IF($M$8="",FALSE,ISNUMBER(SEARCH($M$8,$A360)))),"match","no match"))</f>
        <v/>
      </c>
      <c r="G360" s="12">
        <f>IF(OR(OR($A360="",LEFT(TRIM($A360),5)="Total"),NOT(ISNUMBER($C360)),$C360=0),"",$D360/$C360)</f>
        <v/>
      </c>
      <c r="H360" s="12">
        <f>IF($G360="","",MAX(0,(($D360/$C360)+$M$13^2/(2*$C360))/(1+$M$13^2/$C360)-$M$13*SQRT(($D360/$C360)*(1-$D360/$C360)/$C360+$M$13^2/(4*$C360^2))/(1+$M$13^2/$C360)))</f>
        <v/>
      </c>
      <c r="I360" s="12">
        <f>IF($G360="","",MIN(1,(($D360/$C360)+$M$13^2/(2*$C360))/(1+$M$13^2/$C360)+$M$13*SQRT(($D360/$C360)*(1-$D360/$C360)/$C360+$M$13^2/(4*$C360^2))/(1+$M$13^2/$C360)))</f>
        <v/>
      </c>
      <c r="J360" s="23">
        <f>IF($A360="","",IF(LEFT(TRIM($A360),5)="Total","ignored: a Total row",IF($F360="no match","BLOCK NOW: nothing to do with what you sell",IF($G360="","WATCH: no clicks yet",IF($I360&lt;$M$14,"BLOCK: had a fair chance, confidently below",IF($H360&gt;$M$14,"KEEP: confidently above the benchmark",IF($C360&lt;$M$15,"WATCH: too few clicks to judge","WATCH: undecided")))))))</f>
        <v/>
      </c>
      <c r="K360" s="24">
        <f>IF(OR($A360="",LEFT(TRIM($A360),5)="Total"),0,1)</f>
        <v/>
      </c>
    </row>
    <row r="361">
      <c r="F361" s="23">
        <f>IF(OR($A361="",LEFT(TRIM($A361),5)="Total"),"",IF(OR(IF($M$4="",FALSE,ISNUMBER(SEARCH($M$4,$A361))),IF($M$5="",FALSE,ISNUMBER(SEARCH($M$5,$A361))),IF($M$6="",FALSE,ISNUMBER(SEARCH($M$6,$A361))),IF($M$7="",FALSE,ISNUMBER(SEARCH($M$7,$A361))),IF($M$8="",FALSE,ISNUMBER(SEARCH($M$8,$A361)))),"match","no match"))</f>
        <v/>
      </c>
      <c r="G361" s="12">
        <f>IF(OR(OR($A361="",LEFT(TRIM($A361),5)="Total"),NOT(ISNUMBER($C361)),$C361=0),"",$D361/$C361)</f>
        <v/>
      </c>
      <c r="H361" s="12">
        <f>IF($G361="","",MAX(0,(($D361/$C361)+$M$13^2/(2*$C361))/(1+$M$13^2/$C361)-$M$13*SQRT(($D361/$C361)*(1-$D361/$C361)/$C361+$M$13^2/(4*$C361^2))/(1+$M$13^2/$C361)))</f>
        <v/>
      </c>
      <c r="I361" s="12">
        <f>IF($G361="","",MIN(1,(($D361/$C361)+$M$13^2/(2*$C361))/(1+$M$13^2/$C361)+$M$13*SQRT(($D361/$C361)*(1-$D361/$C361)/$C361+$M$13^2/(4*$C361^2))/(1+$M$13^2/$C361)))</f>
        <v/>
      </c>
      <c r="J361" s="23">
        <f>IF($A361="","",IF(LEFT(TRIM($A361),5)="Total","ignored: a Total row",IF($F361="no match","BLOCK NOW: nothing to do with what you sell",IF($G361="","WATCH: no clicks yet",IF($I361&lt;$M$14,"BLOCK: had a fair chance, confidently below",IF($H361&gt;$M$14,"KEEP: confidently above the benchmark",IF($C361&lt;$M$15,"WATCH: too few clicks to judge","WATCH: undecided")))))))</f>
        <v/>
      </c>
      <c r="K361" s="24">
        <f>IF(OR($A361="",LEFT(TRIM($A361),5)="Total"),0,1)</f>
        <v/>
      </c>
    </row>
    <row r="362">
      <c r="F362" s="23">
        <f>IF(OR($A362="",LEFT(TRIM($A362),5)="Total"),"",IF(OR(IF($M$4="",FALSE,ISNUMBER(SEARCH($M$4,$A362))),IF($M$5="",FALSE,ISNUMBER(SEARCH($M$5,$A362))),IF($M$6="",FALSE,ISNUMBER(SEARCH($M$6,$A362))),IF($M$7="",FALSE,ISNUMBER(SEARCH($M$7,$A362))),IF($M$8="",FALSE,ISNUMBER(SEARCH($M$8,$A362)))),"match","no match"))</f>
        <v/>
      </c>
      <c r="G362" s="12">
        <f>IF(OR(OR($A362="",LEFT(TRIM($A362),5)="Total"),NOT(ISNUMBER($C362)),$C362=0),"",$D362/$C362)</f>
        <v/>
      </c>
      <c r="H362" s="12">
        <f>IF($G362="","",MAX(0,(($D362/$C362)+$M$13^2/(2*$C362))/(1+$M$13^2/$C362)-$M$13*SQRT(($D362/$C362)*(1-$D362/$C362)/$C362+$M$13^2/(4*$C362^2))/(1+$M$13^2/$C362)))</f>
        <v/>
      </c>
      <c r="I362" s="12">
        <f>IF($G362="","",MIN(1,(($D362/$C362)+$M$13^2/(2*$C362))/(1+$M$13^2/$C362)+$M$13*SQRT(($D362/$C362)*(1-$D362/$C362)/$C362+$M$13^2/(4*$C362^2))/(1+$M$13^2/$C362)))</f>
        <v/>
      </c>
      <c r="J362" s="23">
        <f>IF($A362="","",IF(LEFT(TRIM($A362),5)="Total","ignored: a Total row",IF($F362="no match","BLOCK NOW: nothing to do with what you sell",IF($G362="","WATCH: no clicks yet",IF($I362&lt;$M$14,"BLOCK: had a fair chance, confidently below",IF($H362&gt;$M$14,"KEEP: confidently above the benchmark",IF($C362&lt;$M$15,"WATCH: too few clicks to judge","WATCH: undecided")))))))</f>
        <v/>
      </c>
      <c r="K362" s="24">
        <f>IF(OR($A362="",LEFT(TRIM($A362),5)="Total"),0,1)</f>
        <v/>
      </c>
    </row>
    <row r="363">
      <c r="F363" s="23">
        <f>IF(OR($A363="",LEFT(TRIM($A363),5)="Total"),"",IF(OR(IF($M$4="",FALSE,ISNUMBER(SEARCH($M$4,$A363))),IF($M$5="",FALSE,ISNUMBER(SEARCH($M$5,$A363))),IF($M$6="",FALSE,ISNUMBER(SEARCH($M$6,$A363))),IF($M$7="",FALSE,ISNUMBER(SEARCH($M$7,$A363))),IF($M$8="",FALSE,ISNUMBER(SEARCH($M$8,$A363)))),"match","no match"))</f>
        <v/>
      </c>
      <c r="G363" s="12">
        <f>IF(OR(OR($A363="",LEFT(TRIM($A363),5)="Total"),NOT(ISNUMBER($C363)),$C363=0),"",$D363/$C363)</f>
        <v/>
      </c>
      <c r="H363" s="12">
        <f>IF($G363="","",MAX(0,(($D363/$C363)+$M$13^2/(2*$C363))/(1+$M$13^2/$C363)-$M$13*SQRT(($D363/$C363)*(1-$D363/$C363)/$C363+$M$13^2/(4*$C363^2))/(1+$M$13^2/$C363)))</f>
        <v/>
      </c>
      <c r="I363" s="12">
        <f>IF($G363="","",MIN(1,(($D363/$C363)+$M$13^2/(2*$C363))/(1+$M$13^2/$C363)+$M$13*SQRT(($D363/$C363)*(1-$D363/$C363)/$C363+$M$13^2/(4*$C363^2))/(1+$M$13^2/$C363)))</f>
        <v/>
      </c>
      <c r="J363" s="23">
        <f>IF($A363="","",IF(LEFT(TRIM($A363),5)="Total","ignored: a Total row",IF($F363="no match","BLOCK NOW: nothing to do with what you sell",IF($G363="","WATCH: no clicks yet",IF($I363&lt;$M$14,"BLOCK: had a fair chance, confidently below",IF($H363&gt;$M$14,"KEEP: confidently above the benchmark",IF($C363&lt;$M$15,"WATCH: too few clicks to judge","WATCH: undecided")))))))</f>
        <v/>
      </c>
      <c r="K363" s="24">
        <f>IF(OR($A363="",LEFT(TRIM($A363),5)="Total"),0,1)</f>
        <v/>
      </c>
    </row>
    <row r="364">
      <c r="F364" s="23">
        <f>IF(OR($A364="",LEFT(TRIM($A364),5)="Total"),"",IF(OR(IF($M$4="",FALSE,ISNUMBER(SEARCH($M$4,$A364))),IF($M$5="",FALSE,ISNUMBER(SEARCH($M$5,$A364))),IF($M$6="",FALSE,ISNUMBER(SEARCH($M$6,$A364))),IF($M$7="",FALSE,ISNUMBER(SEARCH($M$7,$A364))),IF($M$8="",FALSE,ISNUMBER(SEARCH($M$8,$A364)))),"match","no match"))</f>
        <v/>
      </c>
      <c r="G364" s="12">
        <f>IF(OR(OR($A364="",LEFT(TRIM($A364),5)="Total"),NOT(ISNUMBER($C364)),$C364=0),"",$D364/$C364)</f>
        <v/>
      </c>
      <c r="H364" s="12">
        <f>IF($G364="","",MAX(0,(($D364/$C364)+$M$13^2/(2*$C364))/(1+$M$13^2/$C364)-$M$13*SQRT(($D364/$C364)*(1-$D364/$C364)/$C364+$M$13^2/(4*$C364^2))/(1+$M$13^2/$C364)))</f>
        <v/>
      </c>
      <c r="I364" s="12">
        <f>IF($G364="","",MIN(1,(($D364/$C364)+$M$13^2/(2*$C364))/(1+$M$13^2/$C364)+$M$13*SQRT(($D364/$C364)*(1-$D364/$C364)/$C364+$M$13^2/(4*$C364^2))/(1+$M$13^2/$C364)))</f>
        <v/>
      </c>
      <c r="J364" s="23">
        <f>IF($A364="","",IF(LEFT(TRIM($A364),5)="Total","ignored: a Total row",IF($F364="no match","BLOCK NOW: nothing to do with what you sell",IF($G364="","WATCH: no clicks yet",IF($I364&lt;$M$14,"BLOCK: had a fair chance, confidently below",IF($H364&gt;$M$14,"KEEP: confidently above the benchmark",IF($C364&lt;$M$15,"WATCH: too few clicks to judge","WATCH: undecided")))))))</f>
        <v/>
      </c>
      <c r="K364" s="24">
        <f>IF(OR($A364="",LEFT(TRIM($A364),5)="Total"),0,1)</f>
        <v/>
      </c>
    </row>
    <row r="365">
      <c r="F365" s="23">
        <f>IF(OR($A365="",LEFT(TRIM($A365),5)="Total"),"",IF(OR(IF($M$4="",FALSE,ISNUMBER(SEARCH($M$4,$A365))),IF($M$5="",FALSE,ISNUMBER(SEARCH($M$5,$A365))),IF($M$6="",FALSE,ISNUMBER(SEARCH($M$6,$A365))),IF($M$7="",FALSE,ISNUMBER(SEARCH($M$7,$A365))),IF($M$8="",FALSE,ISNUMBER(SEARCH($M$8,$A365)))),"match","no match"))</f>
        <v/>
      </c>
      <c r="G365" s="12">
        <f>IF(OR(OR($A365="",LEFT(TRIM($A365),5)="Total"),NOT(ISNUMBER($C365)),$C365=0),"",$D365/$C365)</f>
        <v/>
      </c>
      <c r="H365" s="12">
        <f>IF($G365="","",MAX(0,(($D365/$C365)+$M$13^2/(2*$C365))/(1+$M$13^2/$C365)-$M$13*SQRT(($D365/$C365)*(1-$D365/$C365)/$C365+$M$13^2/(4*$C365^2))/(1+$M$13^2/$C365)))</f>
        <v/>
      </c>
      <c r="I365" s="12">
        <f>IF($G365="","",MIN(1,(($D365/$C365)+$M$13^2/(2*$C365))/(1+$M$13^2/$C365)+$M$13*SQRT(($D365/$C365)*(1-$D365/$C365)/$C365+$M$13^2/(4*$C365^2))/(1+$M$13^2/$C365)))</f>
        <v/>
      </c>
      <c r="J365" s="23">
        <f>IF($A365="","",IF(LEFT(TRIM($A365),5)="Total","ignored: a Total row",IF($F365="no match","BLOCK NOW: nothing to do with what you sell",IF($G365="","WATCH: no clicks yet",IF($I365&lt;$M$14,"BLOCK: had a fair chance, confidently below",IF($H365&gt;$M$14,"KEEP: confidently above the benchmark",IF($C365&lt;$M$15,"WATCH: too few clicks to judge","WATCH: undecided")))))))</f>
        <v/>
      </c>
      <c r="K365" s="24">
        <f>IF(OR($A365="",LEFT(TRIM($A365),5)="Total"),0,1)</f>
        <v/>
      </c>
    </row>
    <row r="366">
      <c r="F366" s="23">
        <f>IF(OR($A366="",LEFT(TRIM($A366),5)="Total"),"",IF(OR(IF($M$4="",FALSE,ISNUMBER(SEARCH($M$4,$A366))),IF($M$5="",FALSE,ISNUMBER(SEARCH($M$5,$A366))),IF($M$6="",FALSE,ISNUMBER(SEARCH($M$6,$A366))),IF($M$7="",FALSE,ISNUMBER(SEARCH($M$7,$A366))),IF($M$8="",FALSE,ISNUMBER(SEARCH($M$8,$A366)))),"match","no match"))</f>
        <v/>
      </c>
      <c r="G366" s="12">
        <f>IF(OR(OR($A366="",LEFT(TRIM($A366),5)="Total"),NOT(ISNUMBER($C366)),$C366=0),"",$D366/$C366)</f>
        <v/>
      </c>
      <c r="H366" s="12">
        <f>IF($G366="","",MAX(0,(($D366/$C366)+$M$13^2/(2*$C366))/(1+$M$13^2/$C366)-$M$13*SQRT(($D366/$C366)*(1-$D366/$C366)/$C366+$M$13^2/(4*$C366^2))/(1+$M$13^2/$C366)))</f>
        <v/>
      </c>
      <c r="I366" s="12">
        <f>IF($G366="","",MIN(1,(($D366/$C366)+$M$13^2/(2*$C366))/(1+$M$13^2/$C366)+$M$13*SQRT(($D366/$C366)*(1-$D366/$C366)/$C366+$M$13^2/(4*$C366^2))/(1+$M$13^2/$C366)))</f>
        <v/>
      </c>
      <c r="J366" s="23">
        <f>IF($A366="","",IF(LEFT(TRIM($A366),5)="Total","ignored: a Total row",IF($F366="no match","BLOCK NOW: nothing to do with what you sell",IF($G366="","WATCH: no clicks yet",IF($I366&lt;$M$14,"BLOCK: had a fair chance, confidently below",IF($H366&gt;$M$14,"KEEP: confidently above the benchmark",IF($C366&lt;$M$15,"WATCH: too few clicks to judge","WATCH: undecided")))))))</f>
        <v/>
      </c>
      <c r="K366" s="24">
        <f>IF(OR($A366="",LEFT(TRIM($A366),5)="Total"),0,1)</f>
        <v/>
      </c>
    </row>
    <row r="367">
      <c r="F367" s="23">
        <f>IF(OR($A367="",LEFT(TRIM($A367),5)="Total"),"",IF(OR(IF($M$4="",FALSE,ISNUMBER(SEARCH($M$4,$A367))),IF($M$5="",FALSE,ISNUMBER(SEARCH($M$5,$A367))),IF($M$6="",FALSE,ISNUMBER(SEARCH($M$6,$A367))),IF($M$7="",FALSE,ISNUMBER(SEARCH($M$7,$A367))),IF($M$8="",FALSE,ISNUMBER(SEARCH($M$8,$A367)))),"match","no match"))</f>
        <v/>
      </c>
      <c r="G367" s="12">
        <f>IF(OR(OR($A367="",LEFT(TRIM($A367),5)="Total"),NOT(ISNUMBER($C367)),$C367=0),"",$D367/$C367)</f>
        <v/>
      </c>
      <c r="H367" s="12">
        <f>IF($G367="","",MAX(0,(($D367/$C367)+$M$13^2/(2*$C367))/(1+$M$13^2/$C367)-$M$13*SQRT(($D367/$C367)*(1-$D367/$C367)/$C367+$M$13^2/(4*$C367^2))/(1+$M$13^2/$C367)))</f>
        <v/>
      </c>
      <c r="I367" s="12">
        <f>IF($G367="","",MIN(1,(($D367/$C367)+$M$13^2/(2*$C367))/(1+$M$13^2/$C367)+$M$13*SQRT(($D367/$C367)*(1-$D367/$C367)/$C367+$M$13^2/(4*$C367^2))/(1+$M$13^2/$C367)))</f>
        <v/>
      </c>
      <c r="J367" s="23">
        <f>IF($A367="","",IF(LEFT(TRIM($A367),5)="Total","ignored: a Total row",IF($F367="no match","BLOCK NOW: nothing to do with what you sell",IF($G367="","WATCH: no clicks yet",IF($I367&lt;$M$14,"BLOCK: had a fair chance, confidently below",IF($H367&gt;$M$14,"KEEP: confidently above the benchmark",IF($C367&lt;$M$15,"WATCH: too few clicks to judge","WATCH: undecided")))))))</f>
        <v/>
      </c>
      <c r="K367" s="24">
        <f>IF(OR($A367="",LEFT(TRIM($A367),5)="Total"),0,1)</f>
        <v/>
      </c>
    </row>
    <row r="368">
      <c r="F368" s="23">
        <f>IF(OR($A368="",LEFT(TRIM($A368),5)="Total"),"",IF(OR(IF($M$4="",FALSE,ISNUMBER(SEARCH($M$4,$A368))),IF($M$5="",FALSE,ISNUMBER(SEARCH($M$5,$A368))),IF($M$6="",FALSE,ISNUMBER(SEARCH($M$6,$A368))),IF($M$7="",FALSE,ISNUMBER(SEARCH($M$7,$A368))),IF($M$8="",FALSE,ISNUMBER(SEARCH($M$8,$A368)))),"match","no match"))</f>
        <v/>
      </c>
      <c r="G368" s="12">
        <f>IF(OR(OR($A368="",LEFT(TRIM($A368),5)="Total"),NOT(ISNUMBER($C368)),$C368=0),"",$D368/$C368)</f>
        <v/>
      </c>
      <c r="H368" s="12">
        <f>IF($G368="","",MAX(0,(($D368/$C368)+$M$13^2/(2*$C368))/(1+$M$13^2/$C368)-$M$13*SQRT(($D368/$C368)*(1-$D368/$C368)/$C368+$M$13^2/(4*$C368^2))/(1+$M$13^2/$C368)))</f>
        <v/>
      </c>
      <c r="I368" s="12">
        <f>IF($G368="","",MIN(1,(($D368/$C368)+$M$13^2/(2*$C368))/(1+$M$13^2/$C368)+$M$13*SQRT(($D368/$C368)*(1-$D368/$C368)/$C368+$M$13^2/(4*$C368^2))/(1+$M$13^2/$C368)))</f>
        <v/>
      </c>
      <c r="J368" s="23">
        <f>IF($A368="","",IF(LEFT(TRIM($A368),5)="Total","ignored: a Total row",IF($F368="no match","BLOCK NOW: nothing to do with what you sell",IF($G368="","WATCH: no clicks yet",IF($I368&lt;$M$14,"BLOCK: had a fair chance, confidently below",IF($H368&gt;$M$14,"KEEP: confidently above the benchmark",IF($C368&lt;$M$15,"WATCH: too few clicks to judge","WATCH: undecided")))))))</f>
        <v/>
      </c>
      <c r="K368" s="24">
        <f>IF(OR($A368="",LEFT(TRIM($A368),5)="Total"),0,1)</f>
        <v/>
      </c>
    </row>
    <row r="369">
      <c r="F369" s="23">
        <f>IF(OR($A369="",LEFT(TRIM($A369),5)="Total"),"",IF(OR(IF($M$4="",FALSE,ISNUMBER(SEARCH($M$4,$A369))),IF($M$5="",FALSE,ISNUMBER(SEARCH($M$5,$A369))),IF($M$6="",FALSE,ISNUMBER(SEARCH($M$6,$A369))),IF($M$7="",FALSE,ISNUMBER(SEARCH($M$7,$A369))),IF($M$8="",FALSE,ISNUMBER(SEARCH($M$8,$A369)))),"match","no match"))</f>
        <v/>
      </c>
      <c r="G369" s="12">
        <f>IF(OR(OR($A369="",LEFT(TRIM($A369),5)="Total"),NOT(ISNUMBER($C369)),$C369=0),"",$D369/$C369)</f>
        <v/>
      </c>
      <c r="H369" s="12">
        <f>IF($G369="","",MAX(0,(($D369/$C369)+$M$13^2/(2*$C369))/(1+$M$13^2/$C369)-$M$13*SQRT(($D369/$C369)*(1-$D369/$C369)/$C369+$M$13^2/(4*$C369^2))/(1+$M$13^2/$C369)))</f>
        <v/>
      </c>
      <c r="I369" s="12">
        <f>IF($G369="","",MIN(1,(($D369/$C369)+$M$13^2/(2*$C369))/(1+$M$13^2/$C369)+$M$13*SQRT(($D369/$C369)*(1-$D369/$C369)/$C369+$M$13^2/(4*$C369^2))/(1+$M$13^2/$C369)))</f>
        <v/>
      </c>
      <c r="J369" s="23">
        <f>IF($A369="","",IF(LEFT(TRIM($A369),5)="Total","ignored: a Total row",IF($F369="no match","BLOCK NOW: nothing to do with what you sell",IF($G369="","WATCH: no clicks yet",IF($I369&lt;$M$14,"BLOCK: had a fair chance, confidently below",IF($H369&gt;$M$14,"KEEP: confidently above the benchmark",IF($C369&lt;$M$15,"WATCH: too few clicks to judge","WATCH: undecided")))))))</f>
        <v/>
      </c>
      <c r="K369" s="24">
        <f>IF(OR($A369="",LEFT(TRIM($A369),5)="Total"),0,1)</f>
        <v/>
      </c>
    </row>
    <row r="370">
      <c r="F370" s="23">
        <f>IF(OR($A370="",LEFT(TRIM($A370),5)="Total"),"",IF(OR(IF($M$4="",FALSE,ISNUMBER(SEARCH($M$4,$A370))),IF($M$5="",FALSE,ISNUMBER(SEARCH($M$5,$A370))),IF($M$6="",FALSE,ISNUMBER(SEARCH($M$6,$A370))),IF($M$7="",FALSE,ISNUMBER(SEARCH($M$7,$A370))),IF($M$8="",FALSE,ISNUMBER(SEARCH($M$8,$A370)))),"match","no match"))</f>
        <v/>
      </c>
      <c r="G370" s="12">
        <f>IF(OR(OR($A370="",LEFT(TRIM($A370),5)="Total"),NOT(ISNUMBER($C370)),$C370=0),"",$D370/$C370)</f>
        <v/>
      </c>
      <c r="H370" s="12">
        <f>IF($G370="","",MAX(0,(($D370/$C370)+$M$13^2/(2*$C370))/(1+$M$13^2/$C370)-$M$13*SQRT(($D370/$C370)*(1-$D370/$C370)/$C370+$M$13^2/(4*$C370^2))/(1+$M$13^2/$C370)))</f>
        <v/>
      </c>
      <c r="I370" s="12">
        <f>IF($G370="","",MIN(1,(($D370/$C370)+$M$13^2/(2*$C370))/(1+$M$13^2/$C370)+$M$13*SQRT(($D370/$C370)*(1-$D370/$C370)/$C370+$M$13^2/(4*$C370^2))/(1+$M$13^2/$C370)))</f>
        <v/>
      </c>
      <c r="J370" s="23">
        <f>IF($A370="","",IF(LEFT(TRIM($A370),5)="Total","ignored: a Total row",IF($F370="no match","BLOCK NOW: nothing to do with what you sell",IF($G370="","WATCH: no clicks yet",IF($I370&lt;$M$14,"BLOCK: had a fair chance, confidently below",IF($H370&gt;$M$14,"KEEP: confidently above the benchmark",IF($C370&lt;$M$15,"WATCH: too few clicks to judge","WATCH: undecided")))))))</f>
        <v/>
      </c>
      <c r="K370" s="24">
        <f>IF(OR($A370="",LEFT(TRIM($A370),5)="Total"),0,1)</f>
        <v/>
      </c>
    </row>
    <row r="371">
      <c r="F371" s="23">
        <f>IF(OR($A371="",LEFT(TRIM($A371),5)="Total"),"",IF(OR(IF($M$4="",FALSE,ISNUMBER(SEARCH($M$4,$A371))),IF($M$5="",FALSE,ISNUMBER(SEARCH($M$5,$A371))),IF($M$6="",FALSE,ISNUMBER(SEARCH($M$6,$A371))),IF($M$7="",FALSE,ISNUMBER(SEARCH($M$7,$A371))),IF($M$8="",FALSE,ISNUMBER(SEARCH($M$8,$A371)))),"match","no match"))</f>
        <v/>
      </c>
      <c r="G371" s="12">
        <f>IF(OR(OR($A371="",LEFT(TRIM($A371),5)="Total"),NOT(ISNUMBER($C371)),$C371=0),"",$D371/$C371)</f>
        <v/>
      </c>
      <c r="H371" s="12">
        <f>IF($G371="","",MAX(0,(($D371/$C371)+$M$13^2/(2*$C371))/(1+$M$13^2/$C371)-$M$13*SQRT(($D371/$C371)*(1-$D371/$C371)/$C371+$M$13^2/(4*$C371^2))/(1+$M$13^2/$C371)))</f>
        <v/>
      </c>
      <c r="I371" s="12">
        <f>IF($G371="","",MIN(1,(($D371/$C371)+$M$13^2/(2*$C371))/(1+$M$13^2/$C371)+$M$13*SQRT(($D371/$C371)*(1-$D371/$C371)/$C371+$M$13^2/(4*$C371^2))/(1+$M$13^2/$C371)))</f>
        <v/>
      </c>
      <c r="J371" s="23">
        <f>IF($A371="","",IF(LEFT(TRIM($A371),5)="Total","ignored: a Total row",IF($F371="no match","BLOCK NOW: nothing to do with what you sell",IF($G371="","WATCH: no clicks yet",IF($I371&lt;$M$14,"BLOCK: had a fair chance, confidently below",IF($H371&gt;$M$14,"KEEP: confidently above the benchmark",IF($C371&lt;$M$15,"WATCH: too few clicks to judge","WATCH: undecided")))))))</f>
        <v/>
      </c>
      <c r="K371" s="24">
        <f>IF(OR($A371="",LEFT(TRIM($A371),5)="Total"),0,1)</f>
        <v/>
      </c>
    </row>
    <row r="372">
      <c r="F372" s="23">
        <f>IF(OR($A372="",LEFT(TRIM($A372),5)="Total"),"",IF(OR(IF($M$4="",FALSE,ISNUMBER(SEARCH($M$4,$A372))),IF($M$5="",FALSE,ISNUMBER(SEARCH($M$5,$A372))),IF($M$6="",FALSE,ISNUMBER(SEARCH($M$6,$A372))),IF($M$7="",FALSE,ISNUMBER(SEARCH($M$7,$A372))),IF($M$8="",FALSE,ISNUMBER(SEARCH($M$8,$A372)))),"match","no match"))</f>
        <v/>
      </c>
      <c r="G372" s="12">
        <f>IF(OR(OR($A372="",LEFT(TRIM($A372),5)="Total"),NOT(ISNUMBER($C372)),$C372=0),"",$D372/$C372)</f>
        <v/>
      </c>
      <c r="H372" s="12">
        <f>IF($G372="","",MAX(0,(($D372/$C372)+$M$13^2/(2*$C372))/(1+$M$13^2/$C372)-$M$13*SQRT(($D372/$C372)*(1-$D372/$C372)/$C372+$M$13^2/(4*$C372^2))/(1+$M$13^2/$C372)))</f>
        <v/>
      </c>
      <c r="I372" s="12">
        <f>IF($G372="","",MIN(1,(($D372/$C372)+$M$13^2/(2*$C372))/(1+$M$13^2/$C372)+$M$13*SQRT(($D372/$C372)*(1-$D372/$C372)/$C372+$M$13^2/(4*$C372^2))/(1+$M$13^2/$C372)))</f>
        <v/>
      </c>
      <c r="J372" s="23">
        <f>IF($A372="","",IF(LEFT(TRIM($A372),5)="Total","ignored: a Total row",IF($F372="no match","BLOCK NOW: nothing to do with what you sell",IF($G372="","WATCH: no clicks yet",IF($I372&lt;$M$14,"BLOCK: had a fair chance, confidently below",IF($H372&gt;$M$14,"KEEP: confidently above the benchmark",IF($C372&lt;$M$15,"WATCH: too few clicks to judge","WATCH: undecided")))))))</f>
        <v/>
      </c>
      <c r="K372" s="24">
        <f>IF(OR($A372="",LEFT(TRIM($A372),5)="Total"),0,1)</f>
        <v/>
      </c>
    </row>
    <row r="373">
      <c r="F373" s="23">
        <f>IF(OR($A373="",LEFT(TRIM($A373),5)="Total"),"",IF(OR(IF($M$4="",FALSE,ISNUMBER(SEARCH($M$4,$A373))),IF($M$5="",FALSE,ISNUMBER(SEARCH($M$5,$A373))),IF($M$6="",FALSE,ISNUMBER(SEARCH($M$6,$A373))),IF($M$7="",FALSE,ISNUMBER(SEARCH($M$7,$A373))),IF($M$8="",FALSE,ISNUMBER(SEARCH($M$8,$A373)))),"match","no match"))</f>
        <v/>
      </c>
      <c r="G373" s="12">
        <f>IF(OR(OR($A373="",LEFT(TRIM($A373),5)="Total"),NOT(ISNUMBER($C373)),$C373=0),"",$D373/$C373)</f>
        <v/>
      </c>
      <c r="H373" s="12">
        <f>IF($G373="","",MAX(0,(($D373/$C373)+$M$13^2/(2*$C373))/(1+$M$13^2/$C373)-$M$13*SQRT(($D373/$C373)*(1-$D373/$C373)/$C373+$M$13^2/(4*$C373^2))/(1+$M$13^2/$C373)))</f>
        <v/>
      </c>
      <c r="I373" s="12">
        <f>IF($G373="","",MIN(1,(($D373/$C373)+$M$13^2/(2*$C373))/(1+$M$13^2/$C373)+$M$13*SQRT(($D373/$C373)*(1-$D373/$C373)/$C373+$M$13^2/(4*$C373^2))/(1+$M$13^2/$C373)))</f>
        <v/>
      </c>
      <c r="J373" s="23">
        <f>IF($A373="","",IF(LEFT(TRIM($A373),5)="Total","ignored: a Total row",IF($F373="no match","BLOCK NOW: nothing to do with what you sell",IF($G373="","WATCH: no clicks yet",IF($I373&lt;$M$14,"BLOCK: had a fair chance, confidently below",IF($H373&gt;$M$14,"KEEP: confidently above the benchmark",IF($C373&lt;$M$15,"WATCH: too few clicks to judge","WATCH: undecided")))))))</f>
        <v/>
      </c>
      <c r="K373" s="24">
        <f>IF(OR($A373="",LEFT(TRIM($A373),5)="Total"),0,1)</f>
        <v/>
      </c>
    </row>
    <row r="374">
      <c r="F374" s="23">
        <f>IF(OR($A374="",LEFT(TRIM($A374),5)="Total"),"",IF(OR(IF($M$4="",FALSE,ISNUMBER(SEARCH($M$4,$A374))),IF($M$5="",FALSE,ISNUMBER(SEARCH($M$5,$A374))),IF($M$6="",FALSE,ISNUMBER(SEARCH($M$6,$A374))),IF($M$7="",FALSE,ISNUMBER(SEARCH($M$7,$A374))),IF($M$8="",FALSE,ISNUMBER(SEARCH($M$8,$A374)))),"match","no match"))</f>
        <v/>
      </c>
      <c r="G374" s="12">
        <f>IF(OR(OR($A374="",LEFT(TRIM($A374),5)="Total"),NOT(ISNUMBER($C374)),$C374=0),"",$D374/$C374)</f>
        <v/>
      </c>
      <c r="H374" s="12">
        <f>IF($G374="","",MAX(0,(($D374/$C374)+$M$13^2/(2*$C374))/(1+$M$13^2/$C374)-$M$13*SQRT(($D374/$C374)*(1-$D374/$C374)/$C374+$M$13^2/(4*$C374^2))/(1+$M$13^2/$C374)))</f>
        <v/>
      </c>
      <c r="I374" s="12">
        <f>IF($G374="","",MIN(1,(($D374/$C374)+$M$13^2/(2*$C374))/(1+$M$13^2/$C374)+$M$13*SQRT(($D374/$C374)*(1-$D374/$C374)/$C374+$M$13^2/(4*$C374^2))/(1+$M$13^2/$C374)))</f>
        <v/>
      </c>
      <c r="J374" s="23">
        <f>IF($A374="","",IF(LEFT(TRIM($A374),5)="Total","ignored: a Total row",IF($F374="no match","BLOCK NOW: nothing to do with what you sell",IF($G374="","WATCH: no clicks yet",IF($I374&lt;$M$14,"BLOCK: had a fair chance, confidently below",IF($H374&gt;$M$14,"KEEP: confidently above the benchmark",IF($C374&lt;$M$15,"WATCH: too few clicks to judge","WATCH: undecided")))))))</f>
        <v/>
      </c>
      <c r="K374" s="24">
        <f>IF(OR($A374="",LEFT(TRIM($A374),5)="Total"),0,1)</f>
        <v/>
      </c>
    </row>
    <row r="375">
      <c r="F375" s="23">
        <f>IF(OR($A375="",LEFT(TRIM($A375),5)="Total"),"",IF(OR(IF($M$4="",FALSE,ISNUMBER(SEARCH($M$4,$A375))),IF($M$5="",FALSE,ISNUMBER(SEARCH($M$5,$A375))),IF($M$6="",FALSE,ISNUMBER(SEARCH($M$6,$A375))),IF($M$7="",FALSE,ISNUMBER(SEARCH($M$7,$A375))),IF($M$8="",FALSE,ISNUMBER(SEARCH($M$8,$A375)))),"match","no match"))</f>
        <v/>
      </c>
      <c r="G375" s="12">
        <f>IF(OR(OR($A375="",LEFT(TRIM($A375),5)="Total"),NOT(ISNUMBER($C375)),$C375=0),"",$D375/$C375)</f>
        <v/>
      </c>
      <c r="H375" s="12">
        <f>IF($G375="","",MAX(0,(($D375/$C375)+$M$13^2/(2*$C375))/(1+$M$13^2/$C375)-$M$13*SQRT(($D375/$C375)*(1-$D375/$C375)/$C375+$M$13^2/(4*$C375^2))/(1+$M$13^2/$C375)))</f>
        <v/>
      </c>
      <c r="I375" s="12">
        <f>IF($G375="","",MIN(1,(($D375/$C375)+$M$13^2/(2*$C375))/(1+$M$13^2/$C375)+$M$13*SQRT(($D375/$C375)*(1-$D375/$C375)/$C375+$M$13^2/(4*$C375^2))/(1+$M$13^2/$C375)))</f>
        <v/>
      </c>
      <c r="J375" s="23">
        <f>IF($A375="","",IF(LEFT(TRIM($A375),5)="Total","ignored: a Total row",IF($F375="no match","BLOCK NOW: nothing to do with what you sell",IF($G375="","WATCH: no clicks yet",IF($I375&lt;$M$14,"BLOCK: had a fair chance, confidently below",IF($H375&gt;$M$14,"KEEP: confidently above the benchmark",IF($C375&lt;$M$15,"WATCH: too few clicks to judge","WATCH: undecided")))))))</f>
        <v/>
      </c>
      <c r="K375" s="24">
        <f>IF(OR($A375="",LEFT(TRIM($A375),5)="Total"),0,1)</f>
        <v/>
      </c>
    </row>
    <row r="376">
      <c r="F376" s="23">
        <f>IF(OR($A376="",LEFT(TRIM($A376),5)="Total"),"",IF(OR(IF($M$4="",FALSE,ISNUMBER(SEARCH($M$4,$A376))),IF($M$5="",FALSE,ISNUMBER(SEARCH($M$5,$A376))),IF($M$6="",FALSE,ISNUMBER(SEARCH($M$6,$A376))),IF($M$7="",FALSE,ISNUMBER(SEARCH($M$7,$A376))),IF($M$8="",FALSE,ISNUMBER(SEARCH($M$8,$A376)))),"match","no match"))</f>
        <v/>
      </c>
      <c r="G376" s="12">
        <f>IF(OR(OR($A376="",LEFT(TRIM($A376),5)="Total"),NOT(ISNUMBER($C376)),$C376=0),"",$D376/$C376)</f>
        <v/>
      </c>
      <c r="H376" s="12">
        <f>IF($G376="","",MAX(0,(($D376/$C376)+$M$13^2/(2*$C376))/(1+$M$13^2/$C376)-$M$13*SQRT(($D376/$C376)*(1-$D376/$C376)/$C376+$M$13^2/(4*$C376^2))/(1+$M$13^2/$C376)))</f>
        <v/>
      </c>
      <c r="I376" s="12">
        <f>IF($G376="","",MIN(1,(($D376/$C376)+$M$13^2/(2*$C376))/(1+$M$13^2/$C376)+$M$13*SQRT(($D376/$C376)*(1-$D376/$C376)/$C376+$M$13^2/(4*$C376^2))/(1+$M$13^2/$C376)))</f>
        <v/>
      </c>
      <c r="J376" s="23">
        <f>IF($A376="","",IF(LEFT(TRIM($A376),5)="Total","ignored: a Total row",IF($F376="no match","BLOCK NOW: nothing to do with what you sell",IF($G376="","WATCH: no clicks yet",IF($I376&lt;$M$14,"BLOCK: had a fair chance, confidently below",IF($H376&gt;$M$14,"KEEP: confidently above the benchmark",IF($C376&lt;$M$15,"WATCH: too few clicks to judge","WATCH: undecided")))))))</f>
        <v/>
      </c>
      <c r="K376" s="24">
        <f>IF(OR($A376="",LEFT(TRIM($A376),5)="Total"),0,1)</f>
        <v/>
      </c>
    </row>
    <row r="377">
      <c r="F377" s="23">
        <f>IF(OR($A377="",LEFT(TRIM($A377),5)="Total"),"",IF(OR(IF($M$4="",FALSE,ISNUMBER(SEARCH($M$4,$A377))),IF($M$5="",FALSE,ISNUMBER(SEARCH($M$5,$A377))),IF($M$6="",FALSE,ISNUMBER(SEARCH($M$6,$A377))),IF($M$7="",FALSE,ISNUMBER(SEARCH($M$7,$A377))),IF($M$8="",FALSE,ISNUMBER(SEARCH($M$8,$A377)))),"match","no match"))</f>
        <v/>
      </c>
      <c r="G377" s="12">
        <f>IF(OR(OR($A377="",LEFT(TRIM($A377),5)="Total"),NOT(ISNUMBER($C377)),$C377=0),"",$D377/$C377)</f>
        <v/>
      </c>
      <c r="H377" s="12">
        <f>IF($G377="","",MAX(0,(($D377/$C377)+$M$13^2/(2*$C377))/(1+$M$13^2/$C377)-$M$13*SQRT(($D377/$C377)*(1-$D377/$C377)/$C377+$M$13^2/(4*$C377^2))/(1+$M$13^2/$C377)))</f>
        <v/>
      </c>
      <c r="I377" s="12">
        <f>IF($G377="","",MIN(1,(($D377/$C377)+$M$13^2/(2*$C377))/(1+$M$13^2/$C377)+$M$13*SQRT(($D377/$C377)*(1-$D377/$C377)/$C377+$M$13^2/(4*$C377^2))/(1+$M$13^2/$C377)))</f>
        <v/>
      </c>
      <c r="J377" s="23">
        <f>IF($A377="","",IF(LEFT(TRIM($A377),5)="Total","ignored: a Total row",IF($F377="no match","BLOCK NOW: nothing to do with what you sell",IF($G377="","WATCH: no clicks yet",IF($I377&lt;$M$14,"BLOCK: had a fair chance, confidently below",IF($H377&gt;$M$14,"KEEP: confidently above the benchmark",IF($C377&lt;$M$15,"WATCH: too few clicks to judge","WATCH: undecided")))))))</f>
        <v/>
      </c>
      <c r="K377" s="24">
        <f>IF(OR($A377="",LEFT(TRIM($A377),5)="Total"),0,1)</f>
        <v/>
      </c>
    </row>
    <row r="378">
      <c r="F378" s="23">
        <f>IF(OR($A378="",LEFT(TRIM($A378),5)="Total"),"",IF(OR(IF($M$4="",FALSE,ISNUMBER(SEARCH($M$4,$A378))),IF($M$5="",FALSE,ISNUMBER(SEARCH($M$5,$A378))),IF($M$6="",FALSE,ISNUMBER(SEARCH($M$6,$A378))),IF($M$7="",FALSE,ISNUMBER(SEARCH($M$7,$A378))),IF($M$8="",FALSE,ISNUMBER(SEARCH($M$8,$A378)))),"match","no match"))</f>
        <v/>
      </c>
      <c r="G378" s="12">
        <f>IF(OR(OR($A378="",LEFT(TRIM($A378),5)="Total"),NOT(ISNUMBER($C378)),$C378=0),"",$D378/$C378)</f>
        <v/>
      </c>
      <c r="H378" s="12">
        <f>IF($G378="","",MAX(0,(($D378/$C378)+$M$13^2/(2*$C378))/(1+$M$13^2/$C378)-$M$13*SQRT(($D378/$C378)*(1-$D378/$C378)/$C378+$M$13^2/(4*$C378^2))/(1+$M$13^2/$C378)))</f>
        <v/>
      </c>
      <c r="I378" s="12">
        <f>IF($G378="","",MIN(1,(($D378/$C378)+$M$13^2/(2*$C378))/(1+$M$13^2/$C378)+$M$13*SQRT(($D378/$C378)*(1-$D378/$C378)/$C378+$M$13^2/(4*$C378^2))/(1+$M$13^2/$C378)))</f>
        <v/>
      </c>
      <c r="J378" s="23">
        <f>IF($A378="","",IF(LEFT(TRIM($A378),5)="Total","ignored: a Total row",IF($F378="no match","BLOCK NOW: nothing to do with what you sell",IF($G378="","WATCH: no clicks yet",IF($I378&lt;$M$14,"BLOCK: had a fair chance, confidently below",IF($H378&gt;$M$14,"KEEP: confidently above the benchmark",IF($C378&lt;$M$15,"WATCH: too few clicks to judge","WATCH: undecided")))))))</f>
        <v/>
      </c>
      <c r="K378" s="24">
        <f>IF(OR($A378="",LEFT(TRIM($A378),5)="Total"),0,1)</f>
        <v/>
      </c>
    </row>
    <row r="379">
      <c r="F379" s="23">
        <f>IF(OR($A379="",LEFT(TRIM($A379),5)="Total"),"",IF(OR(IF($M$4="",FALSE,ISNUMBER(SEARCH($M$4,$A379))),IF($M$5="",FALSE,ISNUMBER(SEARCH($M$5,$A379))),IF($M$6="",FALSE,ISNUMBER(SEARCH($M$6,$A379))),IF($M$7="",FALSE,ISNUMBER(SEARCH($M$7,$A379))),IF($M$8="",FALSE,ISNUMBER(SEARCH($M$8,$A379)))),"match","no match"))</f>
        <v/>
      </c>
      <c r="G379" s="12">
        <f>IF(OR(OR($A379="",LEFT(TRIM($A379),5)="Total"),NOT(ISNUMBER($C379)),$C379=0),"",$D379/$C379)</f>
        <v/>
      </c>
      <c r="H379" s="12">
        <f>IF($G379="","",MAX(0,(($D379/$C379)+$M$13^2/(2*$C379))/(1+$M$13^2/$C379)-$M$13*SQRT(($D379/$C379)*(1-$D379/$C379)/$C379+$M$13^2/(4*$C379^2))/(1+$M$13^2/$C379)))</f>
        <v/>
      </c>
      <c r="I379" s="12">
        <f>IF($G379="","",MIN(1,(($D379/$C379)+$M$13^2/(2*$C379))/(1+$M$13^2/$C379)+$M$13*SQRT(($D379/$C379)*(1-$D379/$C379)/$C379+$M$13^2/(4*$C379^2))/(1+$M$13^2/$C379)))</f>
        <v/>
      </c>
      <c r="J379" s="23">
        <f>IF($A379="","",IF(LEFT(TRIM($A379),5)="Total","ignored: a Total row",IF($F379="no match","BLOCK NOW: nothing to do with what you sell",IF($G379="","WATCH: no clicks yet",IF($I379&lt;$M$14,"BLOCK: had a fair chance, confidently below",IF($H379&gt;$M$14,"KEEP: confidently above the benchmark",IF($C379&lt;$M$15,"WATCH: too few clicks to judge","WATCH: undecided")))))))</f>
        <v/>
      </c>
      <c r="K379" s="24">
        <f>IF(OR($A379="",LEFT(TRIM($A379),5)="Total"),0,1)</f>
        <v/>
      </c>
    </row>
    <row r="380">
      <c r="F380" s="23">
        <f>IF(OR($A380="",LEFT(TRIM($A380),5)="Total"),"",IF(OR(IF($M$4="",FALSE,ISNUMBER(SEARCH($M$4,$A380))),IF($M$5="",FALSE,ISNUMBER(SEARCH($M$5,$A380))),IF($M$6="",FALSE,ISNUMBER(SEARCH($M$6,$A380))),IF($M$7="",FALSE,ISNUMBER(SEARCH($M$7,$A380))),IF($M$8="",FALSE,ISNUMBER(SEARCH($M$8,$A380)))),"match","no match"))</f>
        <v/>
      </c>
      <c r="G380" s="12">
        <f>IF(OR(OR($A380="",LEFT(TRIM($A380),5)="Total"),NOT(ISNUMBER($C380)),$C380=0),"",$D380/$C380)</f>
        <v/>
      </c>
      <c r="H380" s="12">
        <f>IF($G380="","",MAX(0,(($D380/$C380)+$M$13^2/(2*$C380))/(1+$M$13^2/$C380)-$M$13*SQRT(($D380/$C380)*(1-$D380/$C380)/$C380+$M$13^2/(4*$C380^2))/(1+$M$13^2/$C380)))</f>
        <v/>
      </c>
      <c r="I380" s="12">
        <f>IF($G380="","",MIN(1,(($D380/$C380)+$M$13^2/(2*$C380))/(1+$M$13^2/$C380)+$M$13*SQRT(($D380/$C380)*(1-$D380/$C380)/$C380+$M$13^2/(4*$C380^2))/(1+$M$13^2/$C380)))</f>
        <v/>
      </c>
      <c r="J380" s="23">
        <f>IF($A380="","",IF(LEFT(TRIM($A380),5)="Total","ignored: a Total row",IF($F380="no match","BLOCK NOW: nothing to do with what you sell",IF($G380="","WATCH: no clicks yet",IF($I380&lt;$M$14,"BLOCK: had a fair chance, confidently below",IF($H380&gt;$M$14,"KEEP: confidently above the benchmark",IF($C380&lt;$M$15,"WATCH: too few clicks to judge","WATCH: undecided")))))))</f>
        <v/>
      </c>
      <c r="K380" s="24">
        <f>IF(OR($A380="",LEFT(TRIM($A380),5)="Total"),0,1)</f>
        <v/>
      </c>
    </row>
    <row r="381">
      <c r="F381" s="23">
        <f>IF(OR($A381="",LEFT(TRIM($A381),5)="Total"),"",IF(OR(IF($M$4="",FALSE,ISNUMBER(SEARCH($M$4,$A381))),IF($M$5="",FALSE,ISNUMBER(SEARCH($M$5,$A381))),IF($M$6="",FALSE,ISNUMBER(SEARCH($M$6,$A381))),IF($M$7="",FALSE,ISNUMBER(SEARCH($M$7,$A381))),IF($M$8="",FALSE,ISNUMBER(SEARCH($M$8,$A381)))),"match","no match"))</f>
        <v/>
      </c>
      <c r="G381" s="12">
        <f>IF(OR(OR($A381="",LEFT(TRIM($A381),5)="Total"),NOT(ISNUMBER($C381)),$C381=0),"",$D381/$C381)</f>
        <v/>
      </c>
      <c r="H381" s="12">
        <f>IF($G381="","",MAX(0,(($D381/$C381)+$M$13^2/(2*$C381))/(1+$M$13^2/$C381)-$M$13*SQRT(($D381/$C381)*(1-$D381/$C381)/$C381+$M$13^2/(4*$C381^2))/(1+$M$13^2/$C381)))</f>
        <v/>
      </c>
      <c r="I381" s="12">
        <f>IF($G381="","",MIN(1,(($D381/$C381)+$M$13^2/(2*$C381))/(1+$M$13^2/$C381)+$M$13*SQRT(($D381/$C381)*(1-$D381/$C381)/$C381+$M$13^2/(4*$C381^2))/(1+$M$13^2/$C381)))</f>
        <v/>
      </c>
      <c r="J381" s="23">
        <f>IF($A381="","",IF(LEFT(TRIM($A381),5)="Total","ignored: a Total row",IF($F381="no match","BLOCK NOW: nothing to do with what you sell",IF($G381="","WATCH: no clicks yet",IF($I381&lt;$M$14,"BLOCK: had a fair chance, confidently below",IF($H381&gt;$M$14,"KEEP: confidently above the benchmark",IF($C381&lt;$M$15,"WATCH: too few clicks to judge","WATCH: undecided")))))))</f>
        <v/>
      </c>
      <c r="K381" s="24">
        <f>IF(OR($A381="",LEFT(TRIM($A381),5)="Total"),0,1)</f>
        <v/>
      </c>
    </row>
    <row r="382">
      <c r="F382" s="23">
        <f>IF(OR($A382="",LEFT(TRIM($A382),5)="Total"),"",IF(OR(IF($M$4="",FALSE,ISNUMBER(SEARCH($M$4,$A382))),IF($M$5="",FALSE,ISNUMBER(SEARCH($M$5,$A382))),IF($M$6="",FALSE,ISNUMBER(SEARCH($M$6,$A382))),IF($M$7="",FALSE,ISNUMBER(SEARCH($M$7,$A382))),IF($M$8="",FALSE,ISNUMBER(SEARCH($M$8,$A382)))),"match","no match"))</f>
        <v/>
      </c>
      <c r="G382" s="12">
        <f>IF(OR(OR($A382="",LEFT(TRIM($A382),5)="Total"),NOT(ISNUMBER($C382)),$C382=0),"",$D382/$C382)</f>
        <v/>
      </c>
      <c r="H382" s="12">
        <f>IF($G382="","",MAX(0,(($D382/$C382)+$M$13^2/(2*$C382))/(1+$M$13^2/$C382)-$M$13*SQRT(($D382/$C382)*(1-$D382/$C382)/$C382+$M$13^2/(4*$C382^2))/(1+$M$13^2/$C382)))</f>
        <v/>
      </c>
      <c r="I382" s="12">
        <f>IF($G382="","",MIN(1,(($D382/$C382)+$M$13^2/(2*$C382))/(1+$M$13^2/$C382)+$M$13*SQRT(($D382/$C382)*(1-$D382/$C382)/$C382+$M$13^2/(4*$C382^2))/(1+$M$13^2/$C382)))</f>
        <v/>
      </c>
      <c r="J382" s="23">
        <f>IF($A382="","",IF(LEFT(TRIM($A382),5)="Total","ignored: a Total row",IF($F382="no match","BLOCK NOW: nothing to do with what you sell",IF($G382="","WATCH: no clicks yet",IF($I382&lt;$M$14,"BLOCK: had a fair chance, confidently below",IF($H382&gt;$M$14,"KEEP: confidently above the benchmark",IF($C382&lt;$M$15,"WATCH: too few clicks to judge","WATCH: undecided")))))))</f>
        <v/>
      </c>
      <c r="K382" s="24">
        <f>IF(OR($A382="",LEFT(TRIM($A382),5)="Total"),0,1)</f>
        <v/>
      </c>
    </row>
    <row r="383">
      <c r="F383" s="23">
        <f>IF(OR($A383="",LEFT(TRIM($A383),5)="Total"),"",IF(OR(IF($M$4="",FALSE,ISNUMBER(SEARCH($M$4,$A383))),IF($M$5="",FALSE,ISNUMBER(SEARCH($M$5,$A383))),IF($M$6="",FALSE,ISNUMBER(SEARCH($M$6,$A383))),IF($M$7="",FALSE,ISNUMBER(SEARCH($M$7,$A383))),IF($M$8="",FALSE,ISNUMBER(SEARCH($M$8,$A383)))),"match","no match"))</f>
        <v/>
      </c>
      <c r="G383" s="12">
        <f>IF(OR(OR($A383="",LEFT(TRIM($A383),5)="Total"),NOT(ISNUMBER($C383)),$C383=0),"",$D383/$C383)</f>
        <v/>
      </c>
      <c r="H383" s="12">
        <f>IF($G383="","",MAX(0,(($D383/$C383)+$M$13^2/(2*$C383))/(1+$M$13^2/$C383)-$M$13*SQRT(($D383/$C383)*(1-$D383/$C383)/$C383+$M$13^2/(4*$C383^2))/(1+$M$13^2/$C383)))</f>
        <v/>
      </c>
      <c r="I383" s="12">
        <f>IF($G383="","",MIN(1,(($D383/$C383)+$M$13^2/(2*$C383))/(1+$M$13^2/$C383)+$M$13*SQRT(($D383/$C383)*(1-$D383/$C383)/$C383+$M$13^2/(4*$C383^2))/(1+$M$13^2/$C383)))</f>
        <v/>
      </c>
      <c r="J383" s="23">
        <f>IF($A383="","",IF(LEFT(TRIM($A383),5)="Total","ignored: a Total row",IF($F383="no match","BLOCK NOW: nothing to do with what you sell",IF($G383="","WATCH: no clicks yet",IF($I383&lt;$M$14,"BLOCK: had a fair chance, confidently below",IF($H383&gt;$M$14,"KEEP: confidently above the benchmark",IF($C383&lt;$M$15,"WATCH: too few clicks to judge","WATCH: undecided")))))))</f>
        <v/>
      </c>
      <c r="K383" s="24">
        <f>IF(OR($A383="",LEFT(TRIM($A383),5)="Total"),0,1)</f>
        <v/>
      </c>
    </row>
    <row r="384">
      <c r="F384" s="23">
        <f>IF(OR($A384="",LEFT(TRIM($A384),5)="Total"),"",IF(OR(IF($M$4="",FALSE,ISNUMBER(SEARCH($M$4,$A384))),IF($M$5="",FALSE,ISNUMBER(SEARCH($M$5,$A384))),IF($M$6="",FALSE,ISNUMBER(SEARCH($M$6,$A384))),IF($M$7="",FALSE,ISNUMBER(SEARCH($M$7,$A384))),IF($M$8="",FALSE,ISNUMBER(SEARCH($M$8,$A384)))),"match","no match"))</f>
        <v/>
      </c>
      <c r="G384" s="12">
        <f>IF(OR(OR($A384="",LEFT(TRIM($A384),5)="Total"),NOT(ISNUMBER($C384)),$C384=0),"",$D384/$C384)</f>
        <v/>
      </c>
      <c r="H384" s="12">
        <f>IF($G384="","",MAX(0,(($D384/$C384)+$M$13^2/(2*$C384))/(1+$M$13^2/$C384)-$M$13*SQRT(($D384/$C384)*(1-$D384/$C384)/$C384+$M$13^2/(4*$C384^2))/(1+$M$13^2/$C384)))</f>
        <v/>
      </c>
      <c r="I384" s="12">
        <f>IF($G384="","",MIN(1,(($D384/$C384)+$M$13^2/(2*$C384))/(1+$M$13^2/$C384)+$M$13*SQRT(($D384/$C384)*(1-$D384/$C384)/$C384+$M$13^2/(4*$C384^2))/(1+$M$13^2/$C384)))</f>
        <v/>
      </c>
      <c r="J384" s="23">
        <f>IF($A384="","",IF(LEFT(TRIM($A384),5)="Total","ignored: a Total row",IF($F384="no match","BLOCK NOW: nothing to do with what you sell",IF($G384="","WATCH: no clicks yet",IF($I384&lt;$M$14,"BLOCK: had a fair chance, confidently below",IF($H384&gt;$M$14,"KEEP: confidently above the benchmark",IF($C384&lt;$M$15,"WATCH: too few clicks to judge","WATCH: undecided")))))))</f>
        <v/>
      </c>
      <c r="K384" s="24">
        <f>IF(OR($A384="",LEFT(TRIM($A384),5)="Total"),0,1)</f>
        <v/>
      </c>
    </row>
    <row r="385">
      <c r="F385" s="23">
        <f>IF(OR($A385="",LEFT(TRIM($A385),5)="Total"),"",IF(OR(IF($M$4="",FALSE,ISNUMBER(SEARCH($M$4,$A385))),IF($M$5="",FALSE,ISNUMBER(SEARCH($M$5,$A385))),IF($M$6="",FALSE,ISNUMBER(SEARCH($M$6,$A385))),IF($M$7="",FALSE,ISNUMBER(SEARCH($M$7,$A385))),IF($M$8="",FALSE,ISNUMBER(SEARCH($M$8,$A385)))),"match","no match"))</f>
        <v/>
      </c>
      <c r="G385" s="12">
        <f>IF(OR(OR($A385="",LEFT(TRIM($A385),5)="Total"),NOT(ISNUMBER($C385)),$C385=0),"",$D385/$C385)</f>
        <v/>
      </c>
      <c r="H385" s="12">
        <f>IF($G385="","",MAX(0,(($D385/$C385)+$M$13^2/(2*$C385))/(1+$M$13^2/$C385)-$M$13*SQRT(($D385/$C385)*(1-$D385/$C385)/$C385+$M$13^2/(4*$C385^2))/(1+$M$13^2/$C385)))</f>
        <v/>
      </c>
      <c r="I385" s="12">
        <f>IF($G385="","",MIN(1,(($D385/$C385)+$M$13^2/(2*$C385))/(1+$M$13^2/$C385)+$M$13*SQRT(($D385/$C385)*(1-$D385/$C385)/$C385+$M$13^2/(4*$C385^2))/(1+$M$13^2/$C385)))</f>
        <v/>
      </c>
      <c r="J385" s="23">
        <f>IF($A385="","",IF(LEFT(TRIM($A385),5)="Total","ignored: a Total row",IF($F385="no match","BLOCK NOW: nothing to do with what you sell",IF($G385="","WATCH: no clicks yet",IF($I385&lt;$M$14,"BLOCK: had a fair chance, confidently below",IF($H385&gt;$M$14,"KEEP: confidently above the benchmark",IF($C385&lt;$M$15,"WATCH: too few clicks to judge","WATCH: undecided")))))))</f>
        <v/>
      </c>
      <c r="K385" s="24">
        <f>IF(OR($A385="",LEFT(TRIM($A385),5)="Total"),0,1)</f>
        <v/>
      </c>
    </row>
    <row r="386">
      <c r="F386" s="23">
        <f>IF(OR($A386="",LEFT(TRIM($A386),5)="Total"),"",IF(OR(IF($M$4="",FALSE,ISNUMBER(SEARCH($M$4,$A386))),IF($M$5="",FALSE,ISNUMBER(SEARCH($M$5,$A386))),IF($M$6="",FALSE,ISNUMBER(SEARCH($M$6,$A386))),IF($M$7="",FALSE,ISNUMBER(SEARCH($M$7,$A386))),IF($M$8="",FALSE,ISNUMBER(SEARCH($M$8,$A386)))),"match","no match"))</f>
        <v/>
      </c>
      <c r="G386" s="12">
        <f>IF(OR(OR($A386="",LEFT(TRIM($A386),5)="Total"),NOT(ISNUMBER($C386)),$C386=0),"",$D386/$C386)</f>
        <v/>
      </c>
      <c r="H386" s="12">
        <f>IF($G386="","",MAX(0,(($D386/$C386)+$M$13^2/(2*$C386))/(1+$M$13^2/$C386)-$M$13*SQRT(($D386/$C386)*(1-$D386/$C386)/$C386+$M$13^2/(4*$C386^2))/(1+$M$13^2/$C386)))</f>
        <v/>
      </c>
      <c r="I386" s="12">
        <f>IF($G386="","",MIN(1,(($D386/$C386)+$M$13^2/(2*$C386))/(1+$M$13^2/$C386)+$M$13*SQRT(($D386/$C386)*(1-$D386/$C386)/$C386+$M$13^2/(4*$C386^2))/(1+$M$13^2/$C386)))</f>
        <v/>
      </c>
      <c r="J386" s="23">
        <f>IF($A386="","",IF(LEFT(TRIM($A386),5)="Total","ignored: a Total row",IF($F386="no match","BLOCK NOW: nothing to do with what you sell",IF($G386="","WATCH: no clicks yet",IF($I386&lt;$M$14,"BLOCK: had a fair chance, confidently below",IF($H386&gt;$M$14,"KEEP: confidently above the benchmark",IF($C386&lt;$M$15,"WATCH: too few clicks to judge","WATCH: undecided")))))))</f>
        <v/>
      </c>
      <c r="K386" s="24">
        <f>IF(OR($A386="",LEFT(TRIM($A386),5)="Total"),0,1)</f>
        <v/>
      </c>
    </row>
    <row r="387">
      <c r="F387" s="23">
        <f>IF(OR($A387="",LEFT(TRIM($A387),5)="Total"),"",IF(OR(IF($M$4="",FALSE,ISNUMBER(SEARCH($M$4,$A387))),IF($M$5="",FALSE,ISNUMBER(SEARCH($M$5,$A387))),IF($M$6="",FALSE,ISNUMBER(SEARCH($M$6,$A387))),IF($M$7="",FALSE,ISNUMBER(SEARCH($M$7,$A387))),IF($M$8="",FALSE,ISNUMBER(SEARCH($M$8,$A387)))),"match","no match"))</f>
        <v/>
      </c>
      <c r="G387" s="12">
        <f>IF(OR(OR($A387="",LEFT(TRIM($A387),5)="Total"),NOT(ISNUMBER($C387)),$C387=0),"",$D387/$C387)</f>
        <v/>
      </c>
      <c r="H387" s="12">
        <f>IF($G387="","",MAX(0,(($D387/$C387)+$M$13^2/(2*$C387))/(1+$M$13^2/$C387)-$M$13*SQRT(($D387/$C387)*(1-$D387/$C387)/$C387+$M$13^2/(4*$C387^2))/(1+$M$13^2/$C387)))</f>
        <v/>
      </c>
      <c r="I387" s="12">
        <f>IF($G387="","",MIN(1,(($D387/$C387)+$M$13^2/(2*$C387))/(1+$M$13^2/$C387)+$M$13*SQRT(($D387/$C387)*(1-$D387/$C387)/$C387+$M$13^2/(4*$C387^2))/(1+$M$13^2/$C387)))</f>
        <v/>
      </c>
      <c r="J387" s="23">
        <f>IF($A387="","",IF(LEFT(TRIM($A387),5)="Total","ignored: a Total row",IF($F387="no match","BLOCK NOW: nothing to do with what you sell",IF($G387="","WATCH: no clicks yet",IF($I387&lt;$M$14,"BLOCK: had a fair chance, confidently below",IF($H387&gt;$M$14,"KEEP: confidently above the benchmark",IF($C387&lt;$M$15,"WATCH: too few clicks to judge","WATCH: undecided")))))))</f>
        <v/>
      </c>
      <c r="K387" s="24">
        <f>IF(OR($A387="",LEFT(TRIM($A387),5)="Total"),0,1)</f>
        <v/>
      </c>
    </row>
    <row r="388">
      <c r="F388" s="23">
        <f>IF(OR($A388="",LEFT(TRIM($A388),5)="Total"),"",IF(OR(IF($M$4="",FALSE,ISNUMBER(SEARCH($M$4,$A388))),IF($M$5="",FALSE,ISNUMBER(SEARCH($M$5,$A388))),IF($M$6="",FALSE,ISNUMBER(SEARCH($M$6,$A388))),IF($M$7="",FALSE,ISNUMBER(SEARCH($M$7,$A388))),IF($M$8="",FALSE,ISNUMBER(SEARCH($M$8,$A388)))),"match","no match"))</f>
        <v/>
      </c>
      <c r="G388" s="12">
        <f>IF(OR(OR($A388="",LEFT(TRIM($A388),5)="Total"),NOT(ISNUMBER($C388)),$C388=0),"",$D388/$C388)</f>
        <v/>
      </c>
      <c r="H388" s="12">
        <f>IF($G388="","",MAX(0,(($D388/$C388)+$M$13^2/(2*$C388))/(1+$M$13^2/$C388)-$M$13*SQRT(($D388/$C388)*(1-$D388/$C388)/$C388+$M$13^2/(4*$C388^2))/(1+$M$13^2/$C388)))</f>
        <v/>
      </c>
      <c r="I388" s="12">
        <f>IF($G388="","",MIN(1,(($D388/$C388)+$M$13^2/(2*$C388))/(1+$M$13^2/$C388)+$M$13*SQRT(($D388/$C388)*(1-$D388/$C388)/$C388+$M$13^2/(4*$C388^2))/(1+$M$13^2/$C388)))</f>
        <v/>
      </c>
      <c r="J388" s="23">
        <f>IF($A388="","",IF(LEFT(TRIM($A388),5)="Total","ignored: a Total row",IF($F388="no match","BLOCK NOW: nothing to do with what you sell",IF($G388="","WATCH: no clicks yet",IF($I388&lt;$M$14,"BLOCK: had a fair chance, confidently below",IF($H388&gt;$M$14,"KEEP: confidently above the benchmark",IF($C388&lt;$M$15,"WATCH: too few clicks to judge","WATCH: undecided")))))))</f>
        <v/>
      </c>
      <c r="K388" s="24">
        <f>IF(OR($A388="",LEFT(TRIM($A388),5)="Total"),0,1)</f>
        <v/>
      </c>
    </row>
    <row r="389">
      <c r="F389" s="23">
        <f>IF(OR($A389="",LEFT(TRIM($A389),5)="Total"),"",IF(OR(IF($M$4="",FALSE,ISNUMBER(SEARCH($M$4,$A389))),IF($M$5="",FALSE,ISNUMBER(SEARCH($M$5,$A389))),IF($M$6="",FALSE,ISNUMBER(SEARCH($M$6,$A389))),IF($M$7="",FALSE,ISNUMBER(SEARCH($M$7,$A389))),IF($M$8="",FALSE,ISNUMBER(SEARCH($M$8,$A389)))),"match","no match"))</f>
        <v/>
      </c>
      <c r="G389" s="12">
        <f>IF(OR(OR($A389="",LEFT(TRIM($A389),5)="Total"),NOT(ISNUMBER($C389)),$C389=0),"",$D389/$C389)</f>
        <v/>
      </c>
      <c r="H389" s="12">
        <f>IF($G389="","",MAX(0,(($D389/$C389)+$M$13^2/(2*$C389))/(1+$M$13^2/$C389)-$M$13*SQRT(($D389/$C389)*(1-$D389/$C389)/$C389+$M$13^2/(4*$C389^2))/(1+$M$13^2/$C389)))</f>
        <v/>
      </c>
      <c r="I389" s="12">
        <f>IF($G389="","",MIN(1,(($D389/$C389)+$M$13^2/(2*$C389))/(1+$M$13^2/$C389)+$M$13*SQRT(($D389/$C389)*(1-$D389/$C389)/$C389+$M$13^2/(4*$C389^2))/(1+$M$13^2/$C389)))</f>
        <v/>
      </c>
      <c r="J389" s="23">
        <f>IF($A389="","",IF(LEFT(TRIM($A389),5)="Total","ignored: a Total row",IF($F389="no match","BLOCK NOW: nothing to do with what you sell",IF($G389="","WATCH: no clicks yet",IF($I389&lt;$M$14,"BLOCK: had a fair chance, confidently below",IF($H389&gt;$M$14,"KEEP: confidently above the benchmark",IF($C389&lt;$M$15,"WATCH: too few clicks to judge","WATCH: undecided")))))))</f>
        <v/>
      </c>
      <c r="K389" s="24">
        <f>IF(OR($A389="",LEFT(TRIM($A389),5)="Total"),0,1)</f>
        <v/>
      </c>
    </row>
    <row r="390">
      <c r="F390" s="23">
        <f>IF(OR($A390="",LEFT(TRIM($A390),5)="Total"),"",IF(OR(IF($M$4="",FALSE,ISNUMBER(SEARCH($M$4,$A390))),IF($M$5="",FALSE,ISNUMBER(SEARCH($M$5,$A390))),IF($M$6="",FALSE,ISNUMBER(SEARCH($M$6,$A390))),IF($M$7="",FALSE,ISNUMBER(SEARCH($M$7,$A390))),IF($M$8="",FALSE,ISNUMBER(SEARCH($M$8,$A390)))),"match","no match"))</f>
        <v/>
      </c>
      <c r="G390" s="12">
        <f>IF(OR(OR($A390="",LEFT(TRIM($A390),5)="Total"),NOT(ISNUMBER($C390)),$C390=0),"",$D390/$C390)</f>
        <v/>
      </c>
      <c r="H390" s="12">
        <f>IF($G390="","",MAX(0,(($D390/$C390)+$M$13^2/(2*$C390))/(1+$M$13^2/$C390)-$M$13*SQRT(($D390/$C390)*(1-$D390/$C390)/$C390+$M$13^2/(4*$C390^2))/(1+$M$13^2/$C390)))</f>
        <v/>
      </c>
      <c r="I390" s="12">
        <f>IF($G390="","",MIN(1,(($D390/$C390)+$M$13^2/(2*$C390))/(1+$M$13^2/$C390)+$M$13*SQRT(($D390/$C390)*(1-$D390/$C390)/$C390+$M$13^2/(4*$C390^2))/(1+$M$13^2/$C390)))</f>
        <v/>
      </c>
      <c r="J390" s="23">
        <f>IF($A390="","",IF(LEFT(TRIM($A390),5)="Total","ignored: a Total row",IF($F390="no match","BLOCK NOW: nothing to do with what you sell",IF($G390="","WATCH: no clicks yet",IF($I390&lt;$M$14,"BLOCK: had a fair chance, confidently below",IF($H390&gt;$M$14,"KEEP: confidently above the benchmark",IF($C390&lt;$M$15,"WATCH: too few clicks to judge","WATCH: undecided")))))))</f>
        <v/>
      </c>
      <c r="K390" s="24">
        <f>IF(OR($A390="",LEFT(TRIM($A390),5)="Total"),0,1)</f>
        <v/>
      </c>
    </row>
    <row r="391">
      <c r="F391" s="23">
        <f>IF(OR($A391="",LEFT(TRIM($A391),5)="Total"),"",IF(OR(IF($M$4="",FALSE,ISNUMBER(SEARCH($M$4,$A391))),IF($M$5="",FALSE,ISNUMBER(SEARCH($M$5,$A391))),IF($M$6="",FALSE,ISNUMBER(SEARCH($M$6,$A391))),IF($M$7="",FALSE,ISNUMBER(SEARCH($M$7,$A391))),IF($M$8="",FALSE,ISNUMBER(SEARCH($M$8,$A391)))),"match","no match"))</f>
        <v/>
      </c>
      <c r="G391" s="12">
        <f>IF(OR(OR($A391="",LEFT(TRIM($A391),5)="Total"),NOT(ISNUMBER($C391)),$C391=0),"",$D391/$C391)</f>
        <v/>
      </c>
      <c r="H391" s="12">
        <f>IF($G391="","",MAX(0,(($D391/$C391)+$M$13^2/(2*$C391))/(1+$M$13^2/$C391)-$M$13*SQRT(($D391/$C391)*(1-$D391/$C391)/$C391+$M$13^2/(4*$C391^2))/(1+$M$13^2/$C391)))</f>
        <v/>
      </c>
      <c r="I391" s="12">
        <f>IF($G391="","",MIN(1,(($D391/$C391)+$M$13^2/(2*$C391))/(1+$M$13^2/$C391)+$M$13*SQRT(($D391/$C391)*(1-$D391/$C391)/$C391+$M$13^2/(4*$C391^2))/(1+$M$13^2/$C391)))</f>
        <v/>
      </c>
      <c r="J391" s="23">
        <f>IF($A391="","",IF(LEFT(TRIM($A391),5)="Total","ignored: a Total row",IF($F391="no match","BLOCK NOW: nothing to do with what you sell",IF($G391="","WATCH: no clicks yet",IF($I391&lt;$M$14,"BLOCK: had a fair chance, confidently below",IF($H391&gt;$M$14,"KEEP: confidently above the benchmark",IF($C391&lt;$M$15,"WATCH: too few clicks to judge","WATCH: undecided")))))))</f>
        <v/>
      </c>
      <c r="K391" s="24">
        <f>IF(OR($A391="",LEFT(TRIM($A391),5)="Total"),0,1)</f>
        <v/>
      </c>
    </row>
    <row r="392">
      <c r="F392" s="23">
        <f>IF(OR($A392="",LEFT(TRIM($A392),5)="Total"),"",IF(OR(IF($M$4="",FALSE,ISNUMBER(SEARCH($M$4,$A392))),IF($M$5="",FALSE,ISNUMBER(SEARCH($M$5,$A392))),IF($M$6="",FALSE,ISNUMBER(SEARCH($M$6,$A392))),IF($M$7="",FALSE,ISNUMBER(SEARCH($M$7,$A392))),IF($M$8="",FALSE,ISNUMBER(SEARCH($M$8,$A392)))),"match","no match"))</f>
        <v/>
      </c>
      <c r="G392" s="12">
        <f>IF(OR(OR($A392="",LEFT(TRIM($A392),5)="Total"),NOT(ISNUMBER($C392)),$C392=0),"",$D392/$C392)</f>
        <v/>
      </c>
      <c r="H392" s="12">
        <f>IF($G392="","",MAX(0,(($D392/$C392)+$M$13^2/(2*$C392))/(1+$M$13^2/$C392)-$M$13*SQRT(($D392/$C392)*(1-$D392/$C392)/$C392+$M$13^2/(4*$C392^2))/(1+$M$13^2/$C392)))</f>
        <v/>
      </c>
      <c r="I392" s="12">
        <f>IF($G392="","",MIN(1,(($D392/$C392)+$M$13^2/(2*$C392))/(1+$M$13^2/$C392)+$M$13*SQRT(($D392/$C392)*(1-$D392/$C392)/$C392+$M$13^2/(4*$C392^2))/(1+$M$13^2/$C392)))</f>
        <v/>
      </c>
      <c r="J392" s="23">
        <f>IF($A392="","",IF(LEFT(TRIM($A392),5)="Total","ignored: a Total row",IF($F392="no match","BLOCK NOW: nothing to do with what you sell",IF($G392="","WATCH: no clicks yet",IF($I392&lt;$M$14,"BLOCK: had a fair chance, confidently below",IF($H392&gt;$M$14,"KEEP: confidently above the benchmark",IF($C392&lt;$M$15,"WATCH: too few clicks to judge","WATCH: undecided")))))))</f>
        <v/>
      </c>
      <c r="K392" s="24">
        <f>IF(OR($A392="",LEFT(TRIM($A392),5)="Total"),0,1)</f>
        <v/>
      </c>
    </row>
    <row r="393">
      <c r="F393" s="23">
        <f>IF(OR($A393="",LEFT(TRIM($A393),5)="Total"),"",IF(OR(IF($M$4="",FALSE,ISNUMBER(SEARCH($M$4,$A393))),IF($M$5="",FALSE,ISNUMBER(SEARCH($M$5,$A393))),IF($M$6="",FALSE,ISNUMBER(SEARCH($M$6,$A393))),IF($M$7="",FALSE,ISNUMBER(SEARCH($M$7,$A393))),IF($M$8="",FALSE,ISNUMBER(SEARCH($M$8,$A393)))),"match","no match"))</f>
        <v/>
      </c>
      <c r="G393" s="12">
        <f>IF(OR(OR($A393="",LEFT(TRIM($A393),5)="Total"),NOT(ISNUMBER($C393)),$C393=0),"",$D393/$C393)</f>
        <v/>
      </c>
      <c r="H393" s="12">
        <f>IF($G393="","",MAX(0,(($D393/$C393)+$M$13^2/(2*$C393))/(1+$M$13^2/$C393)-$M$13*SQRT(($D393/$C393)*(1-$D393/$C393)/$C393+$M$13^2/(4*$C393^2))/(1+$M$13^2/$C393)))</f>
        <v/>
      </c>
      <c r="I393" s="12">
        <f>IF($G393="","",MIN(1,(($D393/$C393)+$M$13^2/(2*$C393))/(1+$M$13^2/$C393)+$M$13*SQRT(($D393/$C393)*(1-$D393/$C393)/$C393+$M$13^2/(4*$C393^2))/(1+$M$13^2/$C393)))</f>
        <v/>
      </c>
      <c r="J393" s="23">
        <f>IF($A393="","",IF(LEFT(TRIM($A393),5)="Total","ignored: a Total row",IF($F393="no match","BLOCK NOW: nothing to do with what you sell",IF($G393="","WATCH: no clicks yet",IF($I393&lt;$M$14,"BLOCK: had a fair chance, confidently below",IF($H393&gt;$M$14,"KEEP: confidently above the benchmark",IF($C393&lt;$M$15,"WATCH: too few clicks to judge","WATCH: undecided")))))))</f>
        <v/>
      </c>
      <c r="K393" s="24">
        <f>IF(OR($A393="",LEFT(TRIM($A393),5)="Total"),0,1)</f>
        <v/>
      </c>
    </row>
    <row r="394">
      <c r="F394" s="23">
        <f>IF(OR($A394="",LEFT(TRIM($A394),5)="Total"),"",IF(OR(IF($M$4="",FALSE,ISNUMBER(SEARCH($M$4,$A394))),IF($M$5="",FALSE,ISNUMBER(SEARCH($M$5,$A394))),IF($M$6="",FALSE,ISNUMBER(SEARCH($M$6,$A394))),IF($M$7="",FALSE,ISNUMBER(SEARCH($M$7,$A394))),IF($M$8="",FALSE,ISNUMBER(SEARCH($M$8,$A394)))),"match","no match"))</f>
        <v/>
      </c>
      <c r="G394" s="12">
        <f>IF(OR(OR($A394="",LEFT(TRIM($A394),5)="Total"),NOT(ISNUMBER($C394)),$C394=0),"",$D394/$C394)</f>
        <v/>
      </c>
      <c r="H394" s="12">
        <f>IF($G394="","",MAX(0,(($D394/$C394)+$M$13^2/(2*$C394))/(1+$M$13^2/$C394)-$M$13*SQRT(($D394/$C394)*(1-$D394/$C394)/$C394+$M$13^2/(4*$C394^2))/(1+$M$13^2/$C394)))</f>
        <v/>
      </c>
      <c r="I394" s="12">
        <f>IF($G394="","",MIN(1,(($D394/$C394)+$M$13^2/(2*$C394))/(1+$M$13^2/$C394)+$M$13*SQRT(($D394/$C394)*(1-$D394/$C394)/$C394+$M$13^2/(4*$C394^2))/(1+$M$13^2/$C394)))</f>
        <v/>
      </c>
      <c r="J394" s="23">
        <f>IF($A394="","",IF(LEFT(TRIM($A394),5)="Total","ignored: a Total row",IF($F394="no match","BLOCK NOW: nothing to do with what you sell",IF($G394="","WATCH: no clicks yet",IF($I394&lt;$M$14,"BLOCK: had a fair chance, confidently below",IF($H394&gt;$M$14,"KEEP: confidently above the benchmark",IF($C394&lt;$M$15,"WATCH: too few clicks to judge","WATCH: undecided")))))))</f>
        <v/>
      </c>
      <c r="K394" s="24">
        <f>IF(OR($A394="",LEFT(TRIM($A394),5)="Total"),0,1)</f>
        <v/>
      </c>
    </row>
    <row r="395">
      <c r="F395" s="23">
        <f>IF(OR($A395="",LEFT(TRIM($A395),5)="Total"),"",IF(OR(IF($M$4="",FALSE,ISNUMBER(SEARCH($M$4,$A395))),IF($M$5="",FALSE,ISNUMBER(SEARCH($M$5,$A395))),IF($M$6="",FALSE,ISNUMBER(SEARCH($M$6,$A395))),IF($M$7="",FALSE,ISNUMBER(SEARCH($M$7,$A395))),IF($M$8="",FALSE,ISNUMBER(SEARCH($M$8,$A395)))),"match","no match"))</f>
        <v/>
      </c>
      <c r="G395" s="12">
        <f>IF(OR(OR($A395="",LEFT(TRIM($A395),5)="Total"),NOT(ISNUMBER($C395)),$C395=0),"",$D395/$C395)</f>
        <v/>
      </c>
      <c r="H395" s="12">
        <f>IF($G395="","",MAX(0,(($D395/$C395)+$M$13^2/(2*$C395))/(1+$M$13^2/$C395)-$M$13*SQRT(($D395/$C395)*(1-$D395/$C395)/$C395+$M$13^2/(4*$C395^2))/(1+$M$13^2/$C395)))</f>
        <v/>
      </c>
      <c r="I395" s="12">
        <f>IF($G395="","",MIN(1,(($D395/$C395)+$M$13^2/(2*$C395))/(1+$M$13^2/$C395)+$M$13*SQRT(($D395/$C395)*(1-$D395/$C395)/$C395+$M$13^2/(4*$C395^2))/(1+$M$13^2/$C395)))</f>
        <v/>
      </c>
      <c r="J395" s="23">
        <f>IF($A395="","",IF(LEFT(TRIM($A395),5)="Total","ignored: a Total row",IF($F395="no match","BLOCK NOW: nothing to do with what you sell",IF($G395="","WATCH: no clicks yet",IF($I395&lt;$M$14,"BLOCK: had a fair chance, confidently below",IF($H395&gt;$M$14,"KEEP: confidently above the benchmark",IF($C395&lt;$M$15,"WATCH: too few clicks to judge","WATCH: undecided")))))))</f>
        <v/>
      </c>
      <c r="K395" s="24">
        <f>IF(OR($A395="",LEFT(TRIM($A395),5)="Total"),0,1)</f>
        <v/>
      </c>
    </row>
    <row r="396">
      <c r="F396" s="23">
        <f>IF(OR($A396="",LEFT(TRIM($A396),5)="Total"),"",IF(OR(IF($M$4="",FALSE,ISNUMBER(SEARCH($M$4,$A396))),IF($M$5="",FALSE,ISNUMBER(SEARCH($M$5,$A396))),IF($M$6="",FALSE,ISNUMBER(SEARCH($M$6,$A396))),IF($M$7="",FALSE,ISNUMBER(SEARCH($M$7,$A396))),IF($M$8="",FALSE,ISNUMBER(SEARCH($M$8,$A396)))),"match","no match"))</f>
        <v/>
      </c>
      <c r="G396" s="12">
        <f>IF(OR(OR($A396="",LEFT(TRIM($A396),5)="Total"),NOT(ISNUMBER($C396)),$C396=0),"",$D396/$C396)</f>
        <v/>
      </c>
      <c r="H396" s="12">
        <f>IF($G396="","",MAX(0,(($D396/$C396)+$M$13^2/(2*$C396))/(1+$M$13^2/$C396)-$M$13*SQRT(($D396/$C396)*(1-$D396/$C396)/$C396+$M$13^2/(4*$C396^2))/(1+$M$13^2/$C396)))</f>
        <v/>
      </c>
      <c r="I396" s="12">
        <f>IF($G396="","",MIN(1,(($D396/$C396)+$M$13^2/(2*$C396))/(1+$M$13^2/$C396)+$M$13*SQRT(($D396/$C396)*(1-$D396/$C396)/$C396+$M$13^2/(4*$C396^2))/(1+$M$13^2/$C396)))</f>
        <v/>
      </c>
      <c r="J396" s="23">
        <f>IF($A396="","",IF(LEFT(TRIM($A396),5)="Total","ignored: a Total row",IF($F396="no match","BLOCK NOW: nothing to do with what you sell",IF($G396="","WATCH: no clicks yet",IF($I396&lt;$M$14,"BLOCK: had a fair chance, confidently below",IF($H396&gt;$M$14,"KEEP: confidently above the benchmark",IF($C396&lt;$M$15,"WATCH: too few clicks to judge","WATCH: undecided")))))))</f>
        <v/>
      </c>
      <c r="K396" s="24">
        <f>IF(OR($A396="",LEFT(TRIM($A396),5)="Total"),0,1)</f>
        <v/>
      </c>
    </row>
    <row r="397">
      <c r="F397" s="23">
        <f>IF(OR($A397="",LEFT(TRIM($A397),5)="Total"),"",IF(OR(IF($M$4="",FALSE,ISNUMBER(SEARCH($M$4,$A397))),IF($M$5="",FALSE,ISNUMBER(SEARCH($M$5,$A397))),IF($M$6="",FALSE,ISNUMBER(SEARCH($M$6,$A397))),IF($M$7="",FALSE,ISNUMBER(SEARCH($M$7,$A397))),IF($M$8="",FALSE,ISNUMBER(SEARCH($M$8,$A397)))),"match","no match"))</f>
        <v/>
      </c>
      <c r="G397" s="12">
        <f>IF(OR(OR($A397="",LEFT(TRIM($A397),5)="Total"),NOT(ISNUMBER($C397)),$C397=0),"",$D397/$C397)</f>
        <v/>
      </c>
      <c r="H397" s="12">
        <f>IF($G397="","",MAX(0,(($D397/$C397)+$M$13^2/(2*$C397))/(1+$M$13^2/$C397)-$M$13*SQRT(($D397/$C397)*(1-$D397/$C397)/$C397+$M$13^2/(4*$C397^2))/(1+$M$13^2/$C397)))</f>
        <v/>
      </c>
      <c r="I397" s="12">
        <f>IF($G397="","",MIN(1,(($D397/$C397)+$M$13^2/(2*$C397))/(1+$M$13^2/$C397)+$M$13*SQRT(($D397/$C397)*(1-$D397/$C397)/$C397+$M$13^2/(4*$C397^2))/(1+$M$13^2/$C397)))</f>
        <v/>
      </c>
      <c r="J397" s="23">
        <f>IF($A397="","",IF(LEFT(TRIM($A397),5)="Total","ignored: a Total row",IF($F397="no match","BLOCK NOW: nothing to do with what you sell",IF($G397="","WATCH: no clicks yet",IF($I397&lt;$M$14,"BLOCK: had a fair chance, confidently below",IF($H397&gt;$M$14,"KEEP: confidently above the benchmark",IF($C397&lt;$M$15,"WATCH: too few clicks to judge","WATCH: undecided")))))))</f>
        <v/>
      </c>
      <c r="K397" s="24">
        <f>IF(OR($A397="",LEFT(TRIM($A397),5)="Total"),0,1)</f>
        <v/>
      </c>
    </row>
    <row r="398">
      <c r="F398" s="23">
        <f>IF(OR($A398="",LEFT(TRIM($A398),5)="Total"),"",IF(OR(IF($M$4="",FALSE,ISNUMBER(SEARCH($M$4,$A398))),IF($M$5="",FALSE,ISNUMBER(SEARCH($M$5,$A398))),IF($M$6="",FALSE,ISNUMBER(SEARCH($M$6,$A398))),IF($M$7="",FALSE,ISNUMBER(SEARCH($M$7,$A398))),IF($M$8="",FALSE,ISNUMBER(SEARCH($M$8,$A398)))),"match","no match"))</f>
        <v/>
      </c>
      <c r="G398" s="12">
        <f>IF(OR(OR($A398="",LEFT(TRIM($A398),5)="Total"),NOT(ISNUMBER($C398)),$C398=0),"",$D398/$C398)</f>
        <v/>
      </c>
      <c r="H398" s="12">
        <f>IF($G398="","",MAX(0,(($D398/$C398)+$M$13^2/(2*$C398))/(1+$M$13^2/$C398)-$M$13*SQRT(($D398/$C398)*(1-$D398/$C398)/$C398+$M$13^2/(4*$C398^2))/(1+$M$13^2/$C398)))</f>
        <v/>
      </c>
      <c r="I398" s="12">
        <f>IF($G398="","",MIN(1,(($D398/$C398)+$M$13^2/(2*$C398))/(1+$M$13^2/$C398)+$M$13*SQRT(($D398/$C398)*(1-$D398/$C398)/$C398+$M$13^2/(4*$C398^2))/(1+$M$13^2/$C398)))</f>
        <v/>
      </c>
      <c r="J398" s="23">
        <f>IF($A398="","",IF(LEFT(TRIM($A398),5)="Total","ignored: a Total row",IF($F398="no match","BLOCK NOW: nothing to do with what you sell",IF($G398="","WATCH: no clicks yet",IF($I398&lt;$M$14,"BLOCK: had a fair chance, confidently below",IF($H398&gt;$M$14,"KEEP: confidently above the benchmark",IF($C398&lt;$M$15,"WATCH: too few clicks to judge","WATCH: undecided")))))))</f>
        <v/>
      </c>
      <c r="K398" s="24">
        <f>IF(OR($A398="",LEFT(TRIM($A398),5)="Total"),0,1)</f>
        <v/>
      </c>
    </row>
    <row r="399">
      <c r="F399" s="23">
        <f>IF(OR($A399="",LEFT(TRIM($A399),5)="Total"),"",IF(OR(IF($M$4="",FALSE,ISNUMBER(SEARCH($M$4,$A399))),IF($M$5="",FALSE,ISNUMBER(SEARCH($M$5,$A399))),IF($M$6="",FALSE,ISNUMBER(SEARCH($M$6,$A399))),IF($M$7="",FALSE,ISNUMBER(SEARCH($M$7,$A399))),IF($M$8="",FALSE,ISNUMBER(SEARCH($M$8,$A399)))),"match","no match"))</f>
        <v/>
      </c>
      <c r="G399" s="12">
        <f>IF(OR(OR($A399="",LEFT(TRIM($A399),5)="Total"),NOT(ISNUMBER($C399)),$C399=0),"",$D399/$C399)</f>
        <v/>
      </c>
      <c r="H399" s="12">
        <f>IF($G399="","",MAX(0,(($D399/$C399)+$M$13^2/(2*$C399))/(1+$M$13^2/$C399)-$M$13*SQRT(($D399/$C399)*(1-$D399/$C399)/$C399+$M$13^2/(4*$C399^2))/(1+$M$13^2/$C399)))</f>
        <v/>
      </c>
      <c r="I399" s="12">
        <f>IF($G399="","",MIN(1,(($D399/$C399)+$M$13^2/(2*$C399))/(1+$M$13^2/$C399)+$M$13*SQRT(($D399/$C399)*(1-$D399/$C399)/$C399+$M$13^2/(4*$C399^2))/(1+$M$13^2/$C399)))</f>
        <v/>
      </c>
      <c r="J399" s="23">
        <f>IF($A399="","",IF(LEFT(TRIM($A399),5)="Total","ignored: a Total row",IF($F399="no match","BLOCK NOW: nothing to do with what you sell",IF($G399="","WATCH: no clicks yet",IF($I399&lt;$M$14,"BLOCK: had a fair chance, confidently below",IF($H399&gt;$M$14,"KEEP: confidently above the benchmark",IF($C399&lt;$M$15,"WATCH: too few clicks to judge","WATCH: undecided")))))))</f>
        <v/>
      </c>
      <c r="K399" s="24">
        <f>IF(OR($A399="",LEFT(TRIM($A399),5)="Total"),0,1)</f>
        <v/>
      </c>
    </row>
    <row r="400">
      <c r="F400" s="23">
        <f>IF(OR($A400="",LEFT(TRIM($A400),5)="Total"),"",IF(OR(IF($M$4="",FALSE,ISNUMBER(SEARCH($M$4,$A400))),IF($M$5="",FALSE,ISNUMBER(SEARCH($M$5,$A400))),IF($M$6="",FALSE,ISNUMBER(SEARCH($M$6,$A400))),IF($M$7="",FALSE,ISNUMBER(SEARCH($M$7,$A400))),IF($M$8="",FALSE,ISNUMBER(SEARCH($M$8,$A400)))),"match","no match"))</f>
        <v/>
      </c>
      <c r="G400" s="12">
        <f>IF(OR(OR($A400="",LEFT(TRIM($A400),5)="Total"),NOT(ISNUMBER($C400)),$C400=0),"",$D400/$C400)</f>
        <v/>
      </c>
      <c r="H400" s="12">
        <f>IF($G400="","",MAX(0,(($D400/$C400)+$M$13^2/(2*$C400))/(1+$M$13^2/$C400)-$M$13*SQRT(($D400/$C400)*(1-$D400/$C400)/$C400+$M$13^2/(4*$C400^2))/(1+$M$13^2/$C400)))</f>
        <v/>
      </c>
      <c r="I400" s="12">
        <f>IF($G400="","",MIN(1,(($D400/$C400)+$M$13^2/(2*$C400))/(1+$M$13^2/$C400)+$M$13*SQRT(($D400/$C400)*(1-$D400/$C400)/$C400+$M$13^2/(4*$C400^2))/(1+$M$13^2/$C400)))</f>
        <v/>
      </c>
      <c r="J400" s="23">
        <f>IF($A400="","",IF(LEFT(TRIM($A400),5)="Total","ignored: a Total row",IF($F400="no match","BLOCK NOW: nothing to do with what you sell",IF($G400="","WATCH: no clicks yet",IF($I400&lt;$M$14,"BLOCK: had a fair chance, confidently below",IF($H400&gt;$M$14,"KEEP: confidently above the benchmark",IF($C400&lt;$M$15,"WATCH: too few clicks to judge","WATCH: undecided")))))))</f>
        <v/>
      </c>
      <c r="K400" s="24">
        <f>IF(OR($A400="",LEFT(TRIM($A400),5)="Total"),0,1)</f>
        <v/>
      </c>
    </row>
    <row r="401">
      <c r="F401" s="23">
        <f>IF(OR($A401="",LEFT(TRIM($A401),5)="Total"),"",IF(OR(IF($M$4="",FALSE,ISNUMBER(SEARCH($M$4,$A401))),IF($M$5="",FALSE,ISNUMBER(SEARCH($M$5,$A401))),IF($M$6="",FALSE,ISNUMBER(SEARCH($M$6,$A401))),IF($M$7="",FALSE,ISNUMBER(SEARCH($M$7,$A401))),IF($M$8="",FALSE,ISNUMBER(SEARCH($M$8,$A401)))),"match","no match"))</f>
        <v/>
      </c>
      <c r="G401" s="12">
        <f>IF(OR(OR($A401="",LEFT(TRIM($A401),5)="Total"),NOT(ISNUMBER($C401)),$C401=0),"",$D401/$C401)</f>
        <v/>
      </c>
      <c r="H401" s="12">
        <f>IF($G401="","",MAX(0,(($D401/$C401)+$M$13^2/(2*$C401))/(1+$M$13^2/$C401)-$M$13*SQRT(($D401/$C401)*(1-$D401/$C401)/$C401+$M$13^2/(4*$C401^2))/(1+$M$13^2/$C401)))</f>
        <v/>
      </c>
      <c r="I401" s="12">
        <f>IF($G401="","",MIN(1,(($D401/$C401)+$M$13^2/(2*$C401))/(1+$M$13^2/$C401)+$M$13*SQRT(($D401/$C401)*(1-$D401/$C401)/$C401+$M$13^2/(4*$C401^2))/(1+$M$13^2/$C401)))</f>
        <v/>
      </c>
      <c r="J401" s="23">
        <f>IF($A401="","",IF(LEFT(TRIM($A401),5)="Total","ignored: a Total row",IF($F401="no match","BLOCK NOW: nothing to do with what you sell",IF($G401="","WATCH: no clicks yet",IF($I401&lt;$M$14,"BLOCK: had a fair chance, confidently below",IF($H401&gt;$M$14,"KEEP: confidently above the benchmark",IF($C401&lt;$M$15,"WATCH: too few clicks to judge","WATCH: undecided")))))))</f>
        <v/>
      </c>
      <c r="K401" s="24">
        <f>IF(OR($A401="",LEFT(TRIM($A401),5)="Total"),0,1)</f>
        <v/>
      </c>
    </row>
    <row r="402">
      <c r="F402" s="23">
        <f>IF(OR($A402="",LEFT(TRIM($A402),5)="Total"),"",IF(OR(IF($M$4="",FALSE,ISNUMBER(SEARCH($M$4,$A402))),IF($M$5="",FALSE,ISNUMBER(SEARCH($M$5,$A402))),IF($M$6="",FALSE,ISNUMBER(SEARCH($M$6,$A402))),IF($M$7="",FALSE,ISNUMBER(SEARCH($M$7,$A402))),IF($M$8="",FALSE,ISNUMBER(SEARCH($M$8,$A402)))),"match","no match"))</f>
        <v/>
      </c>
      <c r="G402" s="12">
        <f>IF(OR(OR($A402="",LEFT(TRIM($A402),5)="Total"),NOT(ISNUMBER($C402)),$C402=0),"",$D402/$C402)</f>
        <v/>
      </c>
      <c r="H402" s="12">
        <f>IF($G402="","",MAX(0,(($D402/$C402)+$M$13^2/(2*$C402))/(1+$M$13^2/$C402)-$M$13*SQRT(($D402/$C402)*(1-$D402/$C402)/$C402+$M$13^2/(4*$C402^2))/(1+$M$13^2/$C402)))</f>
        <v/>
      </c>
      <c r="I402" s="12">
        <f>IF($G402="","",MIN(1,(($D402/$C402)+$M$13^2/(2*$C402))/(1+$M$13^2/$C402)+$M$13*SQRT(($D402/$C402)*(1-$D402/$C402)/$C402+$M$13^2/(4*$C402^2))/(1+$M$13^2/$C402)))</f>
        <v/>
      </c>
      <c r="J402" s="23">
        <f>IF($A402="","",IF(LEFT(TRIM($A402),5)="Total","ignored: a Total row",IF($F402="no match","BLOCK NOW: nothing to do with what you sell",IF($G402="","WATCH: no clicks yet",IF($I402&lt;$M$14,"BLOCK: had a fair chance, confidently below",IF($H402&gt;$M$14,"KEEP: confidently above the benchmark",IF($C402&lt;$M$15,"WATCH: too few clicks to judge","WATCH: undecided")))))))</f>
        <v/>
      </c>
      <c r="K402" s="24">
        <f>IF(OR($A402="",LEFT(TRIM($A402),5)="Total"),0,1)</f>
        <v/>
      </c>
    </row>
    <row r="403">
      <c r="F403" s="23">
        <f>IF(OR($A403="",LEFT(TRIM($A403),5)="Total"),"",IF(OR(IF($M$4="",FALSE,ISNUMBER(SEARCH($M$4,$A403))),IF($M$5="",FALSE,ISNUMBER(SEARCH($M$5,$A403))),IF($M$6="",FALSE,ISNUMBER(SEARCH($M$6,$A403))),IF($M$7="",FALSE,ISNUMBER(SEARCH($M$7,$A403))),IF($M$8="",FALSE,ISNUMBER(SEARCH($M$8,$A403)))),"match","no match"))</f>
        <v/>
      </c>
      <c r="G403" s="12">
        <f>IF(OR(OR($A403="",LEFT(TRIM($A403),5)="Total"),NOT(ISNUMBER($C403)),$C403=0),"",$D403/$C403)</f>
        <v/>
      </c>
      <c r="H403" s="12">
        <f>IF($G403="","",MAX(0,(($D403/$C403)+$M$13^2/(2*$C403))/(1+$M$13^2/$C403)-$M$13*SQRT(($D403/$C403)*(1-$D403/$C403)/$C403+$M$13^2/(4*$C403^2))/(1+$M$13^2/$C403)))</f>
        <v/>
      </c>
      <c r="I403" s="12">
        <f>IF($G403="","",MIN(1,(($D403/$C403)+$M$13^2/(2*$C403))/(1+$M$13^2/$C403)+$M$13*SQRT(($D403/$C403)*(1-$D403/$C403)/$C403+$M$13^2/(4*$C403^2))/(1+$M$13^2/$C403)))</f>
        <v/>
      </c>
      <c r="J403" s="23">
        <f>IF($A403="","",IF(LEFT(TRIM($A403),5)="Total","ignored: a Total row",IF($F403="no match","BLOCK NOW: nothing to do with what you sell",IF($G403="","WATCH: no clicks yet",IF($I403&lt;$M$14,"BLOCK: had a fair chance, confidently below",IF($H403&gt;$M$14,"KEEP: confidently above the benchmark",IF($C403&lt;$M$15,"WATCH: too few clicks to judge","WATCH: undecided")))))))</f>
        <v/>
      </c>
      <c r="K403" s="24">
        <f>IF(OR($A403="",LEFT(TRIM($A403),5)="Total"),0,1)</f>
        <v/>
      </c>
    </row>
    <row r="404">
      <c r="F404" s="23">
        <f>IF(OR($A404="",LEFT(TRIM($A404),5)="Total"),"",IF(OR(IF($M$4="",FALSE,ISNUMBER(SEARCH($M$4,$A404))),IF($M$5="",FALSE,ISNUMBER(SEARCH($M$5,$A404))),IF($M$6="",FALSE,ISNUMBER(SEARCH($M$6,$A404))),IF($M$7="",FALSE,ISNUMBER(SEARCH($M$7,$A404))),IF($M$8="",FALSE,ISNUMBER(SEARCH($M$8,$A404)))),"match","no match"))</f>
        <v/>
      </c>
      <c r="G404" s="12">
        <f>IF(OR(OR($A404="",LEFT(TRIM($A404),5)="Total"),NOT(ISNUMBER($C404)),$C404=0),"",$D404/$C404)</f>
        <v/>
      </c>
      <c r="H404" s="12">
        <f>IF($G404="","",MAX(0,(($D404/$C404)+$M$13^2/(2*$C404))/(1+$M$13^2/$C404)-$M$13*SQRT(($D404/$C404)*(1-$D404/$C404)/$C404+$M$13^2/(4*$C404^2))/(1+$M$13^2/$C404)))</f>
        <v/>
      </c>
      <c r="I404" s="12">
        <f>IF($G404="","",MIN(1,(($D404/$C404)+$M$13^2/(2*$C404))/(1+$M$13^2/$C404)+$M$13*SQRT(($D404/$C404)*(1-$D404/$C404)/$C404+$M$13^2/(4*$C404^2))/(1+$M$13^2/$C404)))</f>
        <v/>
      </c>
      <c r="J404" s="23">
        <f>IF($A404="","",IF(LEFT(TRIM($A404),5)="Total","ignored: a Total row",IF($F404="no match","BLOCK NOW: nothing to do with what you sell",IF($G404="","WATCH: no clicks yet",IF($I404&lt;$M$14,"BLOCK: had a fair chance, confidently below",IF($H404&gt;$M$14,"KEEP: confidently above the benchmark",IF($C404&lt;$M$15,"WATCH: too few clicks to judge","WATCH: undecided")))))))</f>
        <v/>
      </c>
      <c r="K404" s="24">
        <f>IF(OR($A404="",LEFT(TRIM($A404),5)="Total"),0,1)</f>
        <v/>
      </c>
    </row>
    <row r="405">
      <c r="F405" s="23">
        <f>IF(OR($A405="",LEFT(TRIM($A405),5)="Total"),"",IF(OR(IF($M$4="",FALSE,ISNUMBER(SEARCH($M$4,$A405))),IF($M$5="",FALSE,ISNUMBER(SEARCH($M$5,$A405))),IF($M$6="",FALSE,ISNUMBER(SEARCH($M$6,$A405))),IF($M$7="",FALSE,ISNUMBER(SEARCH($M$7,$A405))),IF($M$8="",FALSE,ISNUMBER(SEARCH($M$8,$A405)))),"match","no match"))</f>
        <v/>
      </c>
      <c r="G405" s="12">
        <f>IF(OR(OR($A405="",LEFT(TRIM($A405),5)="Total"),NOT(ISNUMBER($C405)),$C405=0),"",$D405/$C405)</f>
        <v/>
      </c>
      <c r="H405" s="12">
        <f>IF($G405="","",MAX(0,(($D405/$C405)+$M$13^2/(2*$C405))/(1+$M$13^2/$C405)-$M$13*SQRT(($D405/$C405)*(1-$D405/$C405)/$C405+$M$13^2/(4*$C405^2))/(1+$M$13^2/$C405)))</f>
        <v/>
      </c>
      <c r="I405" s="12">
        <f>IF($G405="","",MIN(1,(($D405/$C405)+$M$13^2/(2*$C405))/(1+$M$13^2/$C405)+$M$13*SQRT(($D405/$C405)*(1-$D405/$C405)/$C405+$M$13^2/(4*$C405^2))/(1+$M$13^2/$C405)))</f>
        <v/>
      </c>
      <c r="J405" s="23">
        <f>IF($A405="","",IF(LEFT(TRIM($A405),5)="Total","ignored: a Total row",IF($F405="no match","BLOCK NOW: nothing to do with what you sell",IF($G405="","WATCH: no clicks yet",IF($I405&lt;$M$14,"BLOCK: had a fair chance, confidently below",IF($H405&gt;$M$14,"KEEP: confidently above the benchmark",IF($C405&lt;$M$15,"WATCH: too few clicks to judge","WATCH: undecided")))))))</f>
        <v/>
      </c>
      <c r="K405" s="24">
        <f>IF(OR($A405="",LEFT(TRIM($A405),5)="Total"),0,1)</f>
        <v/>
      </c>
    </row>
    <row r="406">
      <c r="F406" s="23">
        <f>IF(OR($A406="",LEFT(TRIM($A406),5)="Total"),"",IF(OR(IF($M$4="",FALSE,ISNUMBER(SEARCH($M$4,$A406))),IF($M$5="",FALSE,ISNUMBER(SEARCH($M$5,$A406))),IF($M$6="",FALSE,ISNUMBER(SEARCH($M$6,$A406))),IF($M$7="",FALSE,ISNUMBER(SEARCH($M$7,$A406))),IF($M$8="",FALSE,ISNUMBER(SEARCH($M$8,$A406)))),"match","no match"))</f>
        <v/>
      </c>
      <c r="G406" s="12">
        <f>IF(OR(OR($A406="",LEFT(TRIM($A406),5)="Total"),NOT(ISNUMBER($C406)),$C406=0),"",$D406/$C406)</f>
        <v/>
      </c>
      <c r="H406" s="12">
        <f>IF($G406="","",MAX(0,(($D406/$C406)+$M$13^2/(2*$C406))/(1+$M$13^2/$C406)-$M$13*SQRT(($D406/$C406)*(1-$D406/$C406)/$C406+$M$13^2/(4*$C406^2))/(1+$M$13^2/$C406)))</f>
        <v/>
      </c>
      <c r="I406" s="12">
        <f>IF($G406="","",MIN(1,(($D406/$C406)+$M$13^2/(2*$C406))/(1+$M$13^2/$C406)+$M$13*SQRT(($D406/$C406)*(1-$D406/$C406)/$C406+$M$13^2/(4*$C406^2))/(1+$M$13^2/$C406)))</f>
        <v/>
      </c>
      <c r="J406" s="23">
        <f>IF($A406="","",IF(LEFT(TRIM($A406),5)="Total","ignored: a Total row",IF($F406="no match","BLOCK NOW: nothing to do with what you sell",IF($G406="","WATCH: no clicks yet",IF($I406&lt;$M$14,"BLOCK: had a fair chance, confidently below",IF($H406&gt;$M$14,"KEEP: confidently above the benchmark",IF($C406&lt;$M$15,"WATCH: too few clicks to judge","WATCH: undecided")))))))</f>
        <v/>
      </c>
      <c r="K406" s="24">
        <f>IF(OR($A406="",LEFT(TRIM($A406),5)="Total"),0,1)</f>
        <v/>
      </c>
    </row>
    <row r="407">
      <c r="F407" s="23">
        <f>IF(OR($A407="",LEFT(TRIM($A407),5)="Total"),"",IF(OR(IF($M$4="",FALSE,ISNUMBER(SEARCH($M$4,$A407))),IF($M$5="",FALSE,ISNUMBER(SEARCH($M$5,$A407))),IF($M$6="",FALSE,ISNUMBER(SEARCH($M$6,$A407))),IF($M$7="",FALSE,ISNUMBER(SEARCH($M$7,$A407))),IF($M$8="",FALSE,ISNUMBER(SEARCH($M$8,$A407)))),"match","no match"))</f>
        <v/>
      </c>
      <c r="G407" s="12">
        <f>IF(OR(OR($A407="",LEFT(TRIM($A407),5)="Total"),NOT(ISNUMBER($C407)),$C407=0),"",$D407/$C407)</f>
        <v/>
      </c>
      <c r="H407" s="12">
        <f>IF($G407="","",MAX(0,(($D407/$C407)+$M$13^2/(2*$C407))/(1+$M$13^2/$C407)-$M$13*SQRT(($D407/$C407)*(1-$D407/$C407)/$C407+$M$13^2/(4*$C407^2))/(1+$M$13^2/$C407)))</f>
        <v/>
      </c>
      <c r="I407" s="12">
        <f>IF($G407="","",MIN(1,(($D407/$C407)+$M$13^2/(2*$C407))/(1+$M$13^2/$C407)+$M$13*SQRT(($D407/$C407)*(1-$D407/$C407)/$C407+$M$13^2/(4*$C407^2))/(1+$M$13^2/$C407)))</f>
        <v/>
      </c>
      <c r="J407" s="23">
        <f>IF($A407="","",IF(LEFT(TRIM($A407),5)="Total","ignored: a Total row",IF($F407="no match","BLOCK NOW: nothing to do with what you sell",IF($G407="","WATCH: no clicks yet",IF($I407&lt;$M$14,"BLOCK: had a fair chance, confidently below",IF($H407&gt;$M$14,"KEEP: confidently above the benchmark",IF($C407&lt;$M$15,"WATCH: too few clicks to judge","WATCH: undecided")))))))</f>
        <v/>
      </c>
      <c r="K407" s="24">
        <f>IF(OR($A407="",LEFT(TRIM($A407),5)="Total"),0,1)</f>
        <v/>
      </c>
    </row>
    <row r="408">
      <c r="F408" s="23">
        <f>IF(OR($A408="",LEFT(TRIM($A408),5)="Total"),"",IF(OR(IF($M$4="",FALSE,ISNUMBER(SEARCH($M$4,$A408))),IF($M$5="",FALSE,ISNUMBER(SEARCH($M$5,$A408))),IF($M$6="",FALSE,ISNUMBER(SEARCH($M$6,$A408))),IF($M$7="",FALSE,ISNUMBER(SEARCH($M$7,$A408))),IF($M$8="",FALSE,ISNUMBER(SEARCH($M$8,$A408)))),"match","no match"))</f>
        <v/>
      </c>
      <c r="G408" s="12">
        <f>IF(OR(OR($A408="",LEFT(TRIM($A408),5)="Total"),NOT(ISNUMBER($C408)),$C408=0),"",$D408/$C408)</f>
        <v/>
      </c>
      <c r="H408" s="12">
        <f>IF($G408="","",MAX(0,(($D408/$C408)+$M$13^2/(2*$C408))/(1+$M$13^2/$C408)-$M$13*SQRT(($D408/$C408)*(1-$D408/$C408)/$C408+$M$13^2/(4*$C408^2))/(1+$M$13^2/$C408)))</f>
        <v/>
      </c>
      <c r="I408" s="12">
        <f>IF($G408="","",MIN(1,(($D408/$C408)+$M$13^2/(2*$C408))/(1+$M$13^2/$C408)+$M$13*SQRT(($D408/$C408)*(1-$D408/$C408)/$C408+$M$13^2/(4*$C408^2))/(1+$M$13^2/$C408)))</f>
        <v/>
      </c>
      <c r="J408" s="23">
        <f>IF($A408="","",IF(LEFT(TRIM($A408),5)="Total","ignored: a Total row",IF($F408="no match","BLOCK NOW: nothing to do with what you sell",IF($G408="","WATCH: no clicks yet",IF($I408&lt;$M$14,"BLOCK: had a fair chance, confidently below",IF($H408&gt;$M$14,"KEEP: confidently above the benchmark",IF($C408&lt;$M$15,"WATCH: too few clicks to judge","WATCH: undecided")))))))</f>
        <v/>
      </c>
      <c r="K408" s="24">
        <f>IF(OR($A408="",LEFT(TRIM($A408),5)="Total"),0,1)</f>
        <v/>
      </c>
    </row>
    <row r="409">
      <c r="F409" s="23">
        <f>IF(OR($A409="",LEFT(TRIM($A409),5)="Total"),"",IF(OR(IF($M$4="",FALSE,ISNUMBER(SEARCH($M$4,$A409))),IF($M$5="",FALSE,ISNUMBER(SEARCH($M$5,$A409))),IF($M$6="",FALSE,ISNUMBER(SEARCH($M$6,$A409))),IF($M$7="",FALSE,ISNUMBER(SEARCH($M$7,$A409))),IF($M$8="",FALSE,ISNUMBER(SEARCH($M$8,$A409)))),"match","no match"))</f>
        <v/>
      </c>
      <c r="G409" s="12">
        <f>IF(OR(OR($A409="",LEFT(TRIM($A409),5)="Total"),NOT(ISNUMBER($C409)),$C409=0),"",$D409/$C409)</f>
        <v/>
      </c>
      <c r="H409" s="12">
        <f>IF($G409="","",MAX(0,(($D409/$C409)+$M$13^2/(2*$C409))/(1+$M$13^2/$C409)-$M$13*SQRT(($D409/$C409)*(1-$D409/$C409)/$C409+$M$13^2/(4*$C409^2))/(1+$M$13^2/$C409)))</f>
        <v/>
      </c>
      <c r="I409" s="12">
        <f>IF($G409="","",MIN(1,(($D409/$C409)+$M$13^2/(2*$C409))/(1+$M$13^2/$C409)+$M$13*SQRT(($D409/$C409)*(1-$D409/$C409)/$C409+$M$13^2/(4*$C409^2))/(1+$M$13^2/$C409)))</f>
        <v/>
      </c>
      <c r="J409" s="23">
        <f>IF($A409="","",IF(LEFT(TRIM($A409),5)="Total","ignored: a Total row",IF($F409="no match","BLOCK NOW: nothing to do with what you sell",IF($G409="","WATCH: no clicks yet",IF($I409&lt;$M$14,"BLOCK: had a fair chance, confidently below",IF($H409&gt;$M$14,"KEEP: confidently above the benchmark",IF($C409&lt;$M$15,"WATCH: too few clicks to judge","WATCH: undecided")))))))</f>
        <v/>
      </c>
      <c r="K409" s="24">
        <f>IF(OR($A409="",LEFT(TRIM($A409),5)="Total"),0,1)</f>
        <v/>
      </c>
    </row>
    <row r="410">
      <c r="F410" s="23">
        <f>IF(OR($A410="",LEFT(TRIM($A410),5)="Total"),"",IF(OR(IF($M$4="",FALSE,ISNUMBER(SEARCH($M$4,$A410))),IF($M$5="",FALSE,ISNUMBER(SEARCH($M$5,$A410))),IF($M$6="",FALSE,ISNUMBER(SEARCH($M$6,$A410))),IF($M$7="",FALSE,ISNUMBER(SEARCH($M$7,$A410))),IF($M$8="",FALSE,ISNUMBER(SEARCH($M$8,$A410)))),"match","no match"))</f>
        <v/>
      </c>
      <c r="G410" s="12">
        <f>IF(OR(OR($A410="",LEFT(TRIM($A410),5)="Total"),NOT(ISNUMBER($C410)),$C410=0),"",$D410/$C410)</f>
        <v/>
      </c>
      <c r="H410" s="12">
        <f>IF($G410="","",MAX(0,(($D410/$C410)+$M$13^2/(2*$C410))/(1+$M$13^2/$C410)-$M$13*SQRT(($D410/$C410)*(1-$D410/$C410)/$C410+$M$13^2/(4*$C410^2))/(1+$M$13^2/$C410)))</f>
        <v/>
      </c>
      <c r="I410" s="12">
        <f>IF($G410="","",MIN(1,(($D410/$C410)+$M$13^2/(2*$C410))/(1+$M$13^2/$C410)+$M$13*SQRT(($D410/$C410)*(1-$D410/$C410)/$C410+$M$13^2/(4*$C410^2))/(1+$M$13^2/$C410)))</f>
        <v/>
      </c>
      <c r="J410" s="23">
        <f>IF($A410="","",IF(LEFT(TRIM($A410),5)="Total","ignored: a Total row",IF($F410="no match","BLOCK NOW: nothing to do with what you sell",IF($G410="","WATCH: no clicks yet",IF($I410&lt;$M$14,"BLOCK: had a fair chance, confidently below",IF($H410&gt;$M$14,"KEEP: confidently above the benchmark",IF($C410&lt;$M$15,"WATCH: too few clicks to judge","WATCH: undecided")))))))</f>
        <v/>
      </c>
      <c r="K410" s="24">
        <f>IF(OR($A410="",LEFT(TRIM($A410),5)="Total"),0,1)</f>
        <v/>
      </c>
    </row>
    <row r="411">
      <c r="F411" s="23">
        <f>IF(OR($A411="",LEFT(TRIM($A411),5)="Total"),"",IF(OR(IF($M$4="",FALSE,ISNUMBER(SEARCH($M$4,$A411))),IF($M$5="",FALSE,ISNUMBER(SEARCH($M$5,$A411))),IF($M$6="",FALSE,ISNUMBER(SEARCH($M$6,$A411))),IF($M$7="",FALSE,ISNUMBER(SEARCH($M$7,$A411))),IF($M$8="",FALSE,ISNUMBER(SEARCH($M$8,$A411)))),"match","no match"))</f>
        <v/>
      </c>
      <c r="G411" s="12">
        <f>IF(OR(OR($A411="",LEFT(TRIM($A411),5)="Total"),NOT(ISNUMBER($C411)),$C411=0),"",$D411/$C411)</f>
        <v/>
      </c>
      <c r="H411" s="12">
        <f>IF($G411="","",MAX(0,(($D411/$C411)+$M$13^2/(2*$C411))/(1+$M$13^2/$C411)-$M$13*SQRT(($D411/$C411)*(1-$D411/$C411)/$C411+$M$13^2/(4*$C411^2))/(1+$M$13^2/$C411)))</f>
        <v/>
      </c>
      <c r="I411" s="12">
        <f>IF($G411="","",MIN(1,(($D411/$C411)+$M$13^2/(2*$C411))/(1+$M$13^2/$C411)+$M$13*SQRT(($D411/$C411)*(1-$D411/$C411)/$C411+$M$13^2/(4*$C411^2))/(1+$M$13^2/$C411)))</f>
        <v/>
      </c>
      <c r="J411" s="23">
        <f>IF($A411="","",IF(LEFT(TRIM($A411),5)="Total","ignored: a Total row",IF($F411="no match","BLOCK NOW: nothing to do with what you sell",IF($G411="","WATCH: no clicks yet",IF($I411&lt;$M$14,"BLOCK: had a fair chance, confidently below",IF($H411&gt;$M$14,"KEEP: confidently above the benchmark",IF($C411&lt;$M$15,"WATCH: too few clicks to judge","WATCH: undecided")))))))</f>
        <v/>
      </c>
      <c r="K411" s="24">
        <f>IF(OR($A411="",LEFT(TRIM($A411),5)="Total"),0,1)</f>
        <v/>
      </c>
    </row>
    <row r="412">
      <c r="F412" s="23">
        <f>IF(OR($A412="",LEFT(TRIM($A412),5)="Total"),"",IF(OR(IF($M$4="",FALSE,ISNUMBER(SEARCH($M$4,$A412))),IF($M$5="",FALSE,ISNUMBER(SEARCH($M$5,$A412))),IF($M$6="",FALSE,ISNUMBER(SEARCH($M$6,$A412))),IF($M$7="",FALSE,ISNUMBER(SEARCH($M$7,$A412))),IF($M$8="",FALSE,ISNUMBER(SEARCH($M$8,$A412)))),"match","no match"))</f>
        <v/>
      </c>
      <c r="G412" s="12">
        <f>IF(OR(OR($A412="",LEFT(TRIM($A412),5)="Total"),NOT(ISNUMBER($C412)),$C412=0),"",$D412/$C412)</f>
        <v/>
      </c>
      <c r="H412" s="12">
        <f>IF($G412="","",MAX(0,(($D412/$C412)+$M$13^2/(2*$C412))/(1+$M$13^2/$C412)-$M$13*SQRT(($D412/$C412)*(1-$D412/$C412)/$C412+$M$13^2/(4*$C412^2))/(1+$M$13^2/$C412)))</f>
        <v/>
      </c>
      <c r="I412" s="12">
        <f>IF($G412="","",MIN(1,(($D412/$C412)+$M$13^2/(2*$C412))/(1+$M$13^2/$C412)+$M$13*SQRT(($D412/$C412)*(1-$D412/$C412)/$C412+$M$13^2/(4*$C412^2))/(1+$M$13^2/$C412)))</f>
        <v/>
      </c>
      <c r="J412" s="23">
        <f>IF($A412="","",IF(LEFT(TRIM($A412),5)="Total","ignored: a Total row",IF($F412="no match","BLOCK NOW: nothing to do with what you sell",IF($G412="","WATCH: no clicks yet",IF($I412&lt;$M$14,"BLOCK: had a fair chance, confidently below",IF($H412&gt;$M$14,"KEEP: confidently above the benchmark",IF($C412&lt;$M$15,"WATCH: too few clicks to judge","WATCH: undecided")))))))</f>
        <v/>
      </c>
      <c r="K412" s="24">
        <f>IF(OR($A412="",LEFT(TRIM($A412),5)="Total"),0,1)</f>
        <v/>
      </c>
    </row>
    <row r="413">
      <c r="F413" s="23">
        <f>IF(OR($A413="",LEFT(TRIM($A413),5)="Total"),"",IF(OR(IF($M$4="",FALSE,ISNUMBER(SEARCH($M$4,$A413))),IF($M$5="",FALSE,ISNUMBER(SEARCH($M$5,$A413))),IF($M$6="",FALSE,ISNUMBER(SEARCH($M$6,$A413))),IF($M$7="",FALSE,ISNUMBER(SEARCH($M$7,$A413))),IF($M$8="",FALSE,ISNUMBER(SEARCH($M$8,$A413)))),"match","no match"))</f>
        <v/>
      </c>
      <c r="G413" s="12">
        <f>IF(OR(OR($A413="",LEFT(TRIM($A413),5)="Total"),NOT(ISNUMBER($C413)),$C413=0),"",$D413/$C413)</f>
        <v/>
      </c>
      <c r="H413" s="12">
        <f>IF($G413="","",MAX(0,(($D413/$C413)+$M$13^2/(2*$C413))/(1+$M$13^2/$C413)-$M$13*SQRT(($D413/$C413)*(1-$D413/$C413)/$C413+$M$13^2/(4*$C413^2))/(1+$M$13^2/$C413)))</f>
        <v/>
      </c>
      <c r="I413" s="12">
        <f>IF($G413="","",MIN(1,(($D413/$C413)+$M$13^2/(2*$C413))/(1+$M$13^2/$C413)+$M$13*SQRT(($D413/$C413)*(1-$D413/$C413)/$C413+$M$13^2/(4*$C413^2))/(1+$M$13^2/$C413)))</f>
        <v/>
      </c>
      <c r="J413" s="23">
        <f>IF($A413="","",IF(LEFT(TRIM($A413),5)="Total","ignored: a Total row",IF($F413="no match","BLOCK NOW: nothing to do with what you sell",IF($G413="","WATCH: no clicks yet",IF($I413&lt;$M$14,"BLOCK: had a fair chance, confidently below",IF($H413&gt;$M$14,"KEEP: confidently above the benchmark",IF($C413&lt;$M$15,"WATCH: too few clicks to judge","WATCH: undecided")))))))</f>
        <v/>
      </c>
      <c r="K413" s="24">
        <f>IF(OR($A413="",LEFT(TRIM($A413),5)="Total"),0,1)</f>
        <v/>
      </c>
    </row>
    <row r="414">
      <c r="F414" s="23">
        <f>IF(OR($A414="",LEFT(TRIM($A414),5)="Total"),"",IF(OR(IF($M$4="",FALSE,ISNUMBER(SEARCH($M$4,$A414))),IF($M$5="",FALSE,ISNUMBER(SEARCH($M$5,$A414))),IF($M$6="",FALSE,ISNUMBER(SEARCH($M$6,$A414))),IF($M$7="",FALSE,ISNUMBER(SEARCH($M$7,$A414))),IF($M$8="",FALSE,ISNUMBER(SEARCH($M$8,$A414)))),"match","no match"))</f>
        <v/>
      </c>
      <c r="G414" s="12">
        <f>IF(OR(OR($A414="",LEFT(TRIM($A414),5)="Total"),NOT(ISNUMBER($C414)),$C414=0),"",$D414/$C414)</f>
        <v/>
      </c>
      <c r="H414" s="12">
        <f>IF($G414="","",MAX(0,(($D414/$C414)+$M$13^2/(2*$C414))/(1+$M$13^2/$C414)-$M$13*SQRT(($D414/$C414)*(1-$D414/$C414)/$C414+$M$13^2/(4*$C414^2))/(1+$M$13^2/$C414)))</f>
        <v/>
      </c>
      <c r="I414" s="12">
        <f>IF($G414="","",MIN(1,(($D414/$C414)+$M$13^2/(2*$C414))/(1+$M$13^2/$C414)+$M$13*SQRT(($D414/$C414)*(1-$D414/$C414)/$C414+$M$13^2/(4*$C414^2))/(1+$M$13^2/$C414)))</f>
        <v/>
      </c>
      <c r="J414" s="23">
        <f>IF($A414="","",IF(LEFT(TRIM($A414),5)="Total","ignored: a Total row",IF($F414="no match","BLOCK NOW: nothing to do with what you sell",IF($G414="","WATCH: no clicks yet",IF($I414&lt;$M$14,"BLOCK: had a fair chance, confidently below",IF($H414&gt;$M$14,"KEEP: confidently above the benchmark",IF($C414&lt;$M$15,"WATCH: too few clicks to judge","WATCH: undecided")))))))</f>
        <v/>
      </c>
      <c r="K414" s="24">
        <f>IF(OR($A414="",LEFT(TRIM($A414),5)="Total"),0,1)</f>
        <v/>
      </c>
    </row>
    <row r="415">
      <c r="F415" s="23">
        <f>IF(OR($A415="",LEFT(TRIM($A415),5)="Total"),"",IF(OR(IF($M$4="",FALSE,ISNUMBER(SEARCH($M$4,$A415))),IF($M$5="",FALSE,ISNUMBER(SEARCH($M$5,$A415))),IF($M$6="",FALSE,ISNUMBER(SEARCH($M$6,$A415))),IF($M$7="",FALSE,ISNUMBER(SEARCH($M$7,$A415))),IF($M$8="",FALSE,ISNUMBER(SEARCH($M$8,$A415)))),"match","no match"))</f>
        <v/>
      </c>
      <c r="G415" s="12">
        <f>IF(OR(OR($A415="",LEFT(TRIM($A415),5)="Total"),NOT(ISNUMBER($C415)),$C415=0),"",$D415/$C415)</f>
        <v/>
      </c>
      <c r="H415" s="12">
        <f>IF($G415="","",MAX(0,(($D415/$C415)+$M$13^2/(2*$C415))/(1+$M$13^2/$C415)-$M$13*SQRT(($D415/$C415)*(1-$D415/$C415)/$C415+$M$13^2/(4*$C415^2))/(1+$M$13^2/$C415)))</f>
        <v/>
      </c>
      <c r="I415" s="12">
        <f>IF($G415="","",MIN(1,(($D415/$C415)+$M$13^2/(2*$C415))/(1+$M$13^2/$C415)+$M$13*SQRT(($D415/$C415)*(1-$D415/$C415)/$C415+$M$13^2/(4*$C415^2))/(1+$M$13^2/$C415)))</f>
        <v/>
      </c>
      <c r="J415" s="23">
        <f>IF($A415="","",IF(LEFT(TRIM($A415),5)="Total","ignored: a Total row",IF($F415="no match","BLOCK NOW: nothing to do with what you sell",IF($G415="","WATCH: no clicks yet",IF($I415&lt;$M$14,"BLOCK: had a fair chance, confidently below",IF($H415&gt;$M$14,"KEEP: confidently above the benchmark",IF($C415&lt;$M$15,"WATCH: too few clicks to judge","WATCH: undecided")))))))</f>
        <v/>
      </c>
      <c r="K415" s="24">
        <f>IF(OR($A415="",LEFT(TRIM($A415),5)="Total"),0,1)</f>
        <v/>
      </c>
    </row>
    <row r="416">
      <c r="F416" s="23">
        <f>IF(OR($A416="",LEFT(TRIM($A416),5)="Total"),"",IF(OR(IF($M$4="",FALSE,ISNUMBER(SEARCH($M$4,$A416))),IF($M$5="",FALSE,ISNUMBER(SEARCH($M$5,$A416))),IF($M$6="",FALSE,ISNUMBER(SEARCH($M$6,$A416))),IF($M$7="",FALSE,ISNUMBER(SEARCH($M$7,$A416))),IF($M$8="",FALSE,ISNUMBER(SEARCH($M$8,$A416)))),"match","no match"))</f>
        <v/>
      </c>
      <c r="G416" s="12">
        <f>IF(OR(OR($A416="",LEFT(TRIM($A416),5)="Total"),NOT(ISNUMBER($C416)),$C416=0),"",$D416/$C416)</f>
        <v/>
      </c>
      <c r="H416" s="12">
        <f>IF($G416="","",MAX(0,(($D416/$C416)+$M$13^2/(2*$C416))/(1+$M$13^2/$C416)-$M$13*SQRT(($D416/$C416)*(1-$D416/$C416)/$C416+$M$13^2/(4*$C416^2))/(1+$M$13^2/$C416)))</f>
        <v/>
      </c>
      <c r="I416" s="12">
        <f>IF($G416="","",MIN(1,(($D416/$C416)+$M$13^2/(2*$C416))/(1+$M$13^2/$C416)+$M$13*SQRT(($D416/$C416)*(1-$D416/$C416)/$C416+$M$13^2/(4*$C416^2))/(1+$M$13^2/$C416)))</f>
        <v/>
      </c>
      <c r="J416" s="23">
        <f>IF($A416="","",IF(LEFT(TRIM($A416),5)="Total","ignored: a Total row",IF($F416="no match","BLOCK NOW: nothing to do with what you sell",IF($G416="","WATCH: no clicks yet",IF($I416&lt;$M$14,"BLOCK: had a fair chance, confidently below",IF($H416&gt;$M$14,"KEEP: confidently above the benchmark",IF($C416&lt;$M$15,"WATCH: too few clicks to judge","WATCH: undecided")))))))</f>
        <v/>
      </c>
      <c r="K416" s="24">
        <f>IF(OR($A416="",LEFT(TRIM($A416),5)="Total"),0,1)</f>
        <v/>
      </c>
    </row>
    <row r="417">
      <c r="F417" s="23">
        <f>IF(OR($A417="",LEFT(TRIM($A417),5)="Total"),"",IF(OR(IF($M$4="",FALSE,ISNUMBER(SEARCH($M$4,$A417))),IF($M$5="",FALSE,ISNUMBER(SEARCH($M$5,$A417))),IF($M$6="",FALSE,ISNUMBER(SEARCH($M$6,$A417))),IF($M$7="",FALSE,ISNUMBER(SEARCH($M$7,$A417))),IF($M$8="",FALSE,ISNUMBER(SEARCH($M$8,$A417)))),"match","no match"))</f>
        <v/>
      </c>
      <c r="G417" s="12">
        <f>IF(OR(OR($A417="",LEFT(TRIM($A417),5)="Total"),NOT(ISNUMBER($C417)),$C417=0),"",$D417/$C417)</f>
        <v/>
      </c>
      <c r="H417" s="12">
        <f>IF($G417="","",MAX(0,(($D417/$C417)+$M$13^2/(2*$C417))/(1+$M$13^2/$C417)-$M$13*SQRT(($D417/$C417)*(1-$D417/$C417)/$C417+$M$13^2/(4*$C417^2))/(1+$M$13^2/$C417)))</f>
        <v/>
      </c>
      <c r="I417" s="12">
        <f>IF($G417="","",MIN(1,(($D417/$C417)+$M$13^2/(2*$C417))/(1+$M$13^2/$C417)+$M$13*SQRT(($D417/$C417)*(1-$D417/$C417)/$C417+$M$13^2/(4*$C417^2))/(1+$M$13^2/$C417)))</f>
        <v/>
      </c>
      <c r="J417" s="23">
        <f>IF($A417="","",IF(LEFT(TRIM($A417),5)="Total","ignored: a Total row",IF($F417="no match","BLOCK NOW: nothing to do with what you sell",IF($G417="","WATCH: no clicks yet",IF($I417&lt;$M$14,"BLOCK: had a fair chance, confidently below",IF($H417&gt;$M$14,"KEEP: confidently above the benchmark",IF($C417&lt;$M$15,"WATCH: too few clicks to judge","WATCH: undecided")))))))</f>
        <v/>
      </c>
      <c r="K417" s="24">
        <f>IF(OR($A417="",LEFT(TRIM($A417),5)="Total"),0,1)</f>
        <v/>
      </c>
    </row>
    <row r="418">
      <c r="F418" s="23">
        <f>IF(OR($A418="",LEFT(TRIM($A418),5)="Total"),"",IF(OR(IF($M$4="",FALSE,ISNUMBER(SEARCH($M$4,$A418))),IF($M$5="",FALSE,ISNUMBER(SEARCH($M$5,$A418))),IF($M$6="",FALSE,ISNUMBER(SEARCH($M$6,$A418))),IF($M$7="",FALSE,ISNUMBER(SEARCH($M$7,$A418))),IF($M$8="",FALSE,ISNUMBER(SEARCH($M$8,$A418)))),"match","no match"))</f>
        <v/>
      </c>
      <c r="G418" s="12">
        <f>IF(OR(OR($A418="",LEFT(TRIM($A418),5)="Total"),NOT(ISNUMBER($C418)),$C418=0),"",$D418/$C418)</f>
        <v/>
      </c>
      <c r="H418" s="12">
        <f>IF($G418="","",MAX(0,(($D418/$C418)+$M$13^2/(2*$C418))/(1+$M$13^2/$C418)-$M$13*SQRT(($D418/$C418)*(1-$D418/$C418)/$C418+$M$13^2/(4*$C418^2))/(1+$M$13^2/$C418)))</f>
        <v/>
      </c>
      <c r="I418" s="12">
        <f>IF($G418="","",MIN(1,(($D418/$C418)+$M$13^2/(2*$C418))/(1+$M$13^2/$C418)+$M$13*SQRT(($D418/$C418)*(1-$D418/$C418)/$C418+$M$13^2/(4*$C418^2))/(1+$M$13^2/$C418)))</f>
        <v/>
      </c>
      <c r="J418" s="23">
        <f>IF($A418="","",IF(LEFT(TRIM($A418),5)="Total","ignored: a Total row",IF($F418="no match","BLOCK NOW: nothing to do with what you sell",IF($G418="","WATCH: no clicks yet",IF($I418&lt;$M$14,"BLOCK: had a fair chance, confidently below",IF($H418&gt;$M$14,"KEEP: confidently above the benchmark",IF($C418&lt;$M$15,"WATCH: too few clicks to judge","WATCH: undecided")))))))</f>
        <v/>
      </c>
      <c r="K418" s="24">
        <f>IF(OR($A418="",LEFT(TRIM($A418),5)="Total"),0,1)</f>
        <v/>
      </c>
    </row>
    <row r="419">
      <c r="F419" s="23">
        <f>IF(OR($A419="",LEFT(TRIM($A419),5)="Total"),"",IF(OR(IF($M$4="",FALSE,ISNUMBER(SEARCH($M$4,$A419))),IF($M$5="",FALSE,ISNUMBER(SEARCH($M$5,$A419))),IF($M$6="",FALSE,ISNUMBER(SEARCH($M$6,$A419))),IF($M$7="",FALSE,ISNUMBER(SEARCH($M$7,$A419))),IF($M$8="",FALSE,ISNUMBER(SEARCH($M$8,$A419)))),"match","no match"))</f>
        <v/>
      </c>
      <c r="G419" s="12">
        <f>IF(OR(OR($A419="",LEFT(TRIM($A419),5)="Total"),NOT(ISNUMBER($C419)),$C419=0),"",$D419/$C419)</f>
        <v/>
      </c>
      <c r="H419" s="12">
        <f>IF($G419="","",MAX(0,(($D419/$C419)+$M$13^2/(2*$C419))/(1+$M$13^2/$C419)-$M$13*SQRT(($D419/$C419)*(1-$D419/$C419)/$C419+$M$13^2/(4*$C419^2))/(1+$M$13^2/$C419)))</f>
        <v/>
      </c>
      <c r="I419" s="12">
        <f>IF($G419="","",MIN(1,(($D419/$C419)+$M$13^2/(2*$C419))/(1+$M$13^2/$C419)+$M$13*SQRT(($D419/$C419)*(1-$D419/$C419)/$C419+$M$13^2/(4*$C419^2))/(1+$M$13^2/$C419)))</f>
        <v/>
      </c>
      <c r="J419" s="23">
        <f>IF($A419="","",IF(LEFT(TRIM($A419),5)="Total","ignored: a Total row",IF($F419="no match","BLOCK NOW: nothing to do with what you sell",IF($G419="","WATCH: no clicks yet",IF($I419&lt;$M$14,"BLOCK: had a fair chance, confidently below",IF($H419&gt;$M$14,"KEEP: confidently above the benchmark",IF($C419&lt;$M$15,"WATCH: too few clicks to judge","WATCH: undecided")))))))</f>
        <v/>
      </c>
      <c r="K419" s="24">
        <f>IF(OR($A419="",LEFT(TRIM($A419),5)="Total"),0,1)</f>
        <v/>
      </c>
    </row>
    <row r="420">
      <c r="F420" s="23">
        <f>IF(OR($A420="",LEFT(TRIM($A420),5)="Total"),"",IF(OR(IF($M$4="",FALSE,ISNUMBER(SEARCH($M$4,$A420))),IF($M$5="",FALSE,ISNUMBER(SEARCH($M$5,$A420))),IF($M$6="",FALSE,ISNUMBER(SEARCH($M$6,$A420))),IF($M$7="",FALSE,ISNUMBER(SEARCH($M$7,$A420))),IF($M$8="",FALSE,ISNUMBER(SEARCH($M$8,$A420)))),"match","no match"))</f>
        <v/>
      </c>
      <c r="G420" s="12">
        <f>IF(OR(OR($A420="",LEFT(TRIM($A420),5)="Total"),NOT(ISNUMBER($C420)),$C420=0),"",$D420/$C420)</f>
        <v/>
      </c>
      <c r="H420" s="12">
        <f>IF($G420="","",MAX(0,(($D420/$C420)+$M$13^2/(2*$C420))/(1+$M$13^2/$C420)-$M$13*SQRT(($D420/$C420)*(1-$D420/$C420)/$C420+$M$13^2/(4*$C420^2))/(1+$M$13^2/$C420)))</f>
        <v/>
      </c>
      <c r="I420" s="12">
        <f>IF($G420="","",MIN(1,(($D420/$C420)+$M$13^2/(2*$C420))/(1+$M$13^2/$C420)+$M$13*SQRT(($D420/$C420)*(1-$D420/$C420)/$C420+$M$13^2/(4*$C420^2))/(1+$M$13^2/$C420)))</f>
        <v/>
      </c>
      <c r="J420" s="23">
        <f>IF($A420="","",IF(LEFT(TRIM($A420),5)="Total","ignored: a Total row",IF($F420="no match","BLOCK NOW: nothing to do with what you sell",IF($G420="","WATCH: no clicks yet",IF($I420&lt;$M$14,"BLOCK: had a fair chance, confidently below",IF($H420&gt;$M$14,"KEEP: confidently above the benchmark",IF($C420&lt;$M$15,"WATCH: too few clicks to judge","WATCH: undecided")))))))</f>
        <v/>
      </c>
      <c r="K420" s="24">
        <f>IF(OR($A420="",LEFT(TRIM($A420),5)="Total"),0,1)</f>
        <v/>
      </c>
    </row>
    <row r="421">
      <c r="F421" s="23">
        <f>IF(OR($A421="",LEFT(TRIM($A421),5)="Total"),"",IF(OR(IF($M$4="",FALSE,ISNUMBER(SEARCH($M$4,$A421))),IF($M$5="",FALSE,ISNUMBER(SEARCH($M$5,$A421))),IF($M$6="",FALSE,ISNUMBER(SEARCH($M$6,$A421))),IF($M$7="",FALSE,ISNUMBER(SEARCH($M$7,$A421))),IF($M$8="",FALSE,ISNUMBER(SEARCH($M$8,$A421)))),"match","no match"))</f>
        <v/>
      </c>
      <c r="G421" s="12">
        <f>IF(OR(OR($A421="",LEFT(TRIM($A421),5)="Total"),NOT(ISNUMBER($C421)),$C421=0),"",$D421/$C421)</f>
        <v/>
      </c>
      <c r="H421" s="12">
        <f>IF($G421="","",MAX(0,(($D421/$C421)+$M$13^2/(2*$C421))/(1+$M$13^2/$C421)-$M$13*SQRT(($D421/$C421)*(1-$D421/$C421)/$C421+$M$13^2/(4*$C421^2))/(1+$M$13^2/$C421)))</f>
        <v/>
      </c>
      <c r="I421" s="12">
        <f>IF($G421="","",MIN(1,(($D421/$C421)+$M$13^2/(2*$C421))/(1+$M$13^2/$C421)+$M$13*SQRT(($D421/$C421)*(1-$D421/$C421)/$C421+$M$13^2/(4*$C421^2))/(1+$M$13^2/$C421)))</f>
        <v/>
      </c>
      <c r="J421" s="23">
        <f>IF($A421="","",IF(LEFT(TRIM($A421),5)="Total","ignored: a Total row",IF($F421="no match","BLOCK NOW: nothing to do with what you sell",IF($G421="","WATCH: no clicks yet",IF($I421&lt;$M$14,"BLOCK: had a fair chance, confidently below",IF($H421&gt;$M$14,"KEEP: confidently above the benchmark",IF($C421&lt;$M$15,"WATCH: too few clicks to judge","WATCH: undecided")))))))</f>
        <v/>
      </c>
      <c r="K421" s="24">
        <f>IF(OR($A421="",LEFT(TRIM($A421),5)="Total"),0,1)</f>
        <v/>
      </c>
    </row>
    <row r="422">
      <c r="F422" s="23">
        <f>IF(OR($A422="",LEFT(TRIM($A422),5)="Total"),"",IF(OR(IF($M$4="",FALSE,ISNUMBER(SEARCH($M$4,$A422))),IF($M$5="",FALSE,ISNUMBER(SEARCH($M$5,$A422))),IF($M$6="",FALSE,ISNUMBER(SEARCH($M$6,$A422))),IF($M$7="",FALSE,ISNUMBER(SEARCH($M$7,$A422))),IF($M$8="",FALSE,ISNUMBER(SEARCH($M$8,$A422)))),"match","no match"))</f>
        <v/>
      </c>
      <c r="G422" s="12">
        <f>IF(OR(OR($A422="",LEFT(TRIM($A422),5)="Total"),NOT(ISNUMBER($C422)),$C422=0),"",$D422/$C422)</f>
        <v/>
      </c>
      <c r="H422" s="12">
        <f>IF($G422="","",MAX(0,(($D422/$C422)+$M$13^2/(2*$C422))/(1+$M$13^2/$C422)-$M$13*SQRT(($D422/$C422)*(1-$D422/$C422)/$C422+$M$13^2/(4*$C422^2))/(1+$M$13^2/$C422)))</f>
        <v/>
      </c>
      <c r="I422" s="12">
        <f>IF($G422="","",MIN(1,(($D422/$C422)+$M$13^2/(2*$C422))/(1+$M$13^2/$C422)+$M$13*SQRT(($D422/$C422)*(1-$D422/$C422)/$C422+$M$13^2/(4*$C422^2))/(1+$M$13^2/$C422)))</f>
        <v/>
      </c>
      <c r="J422" s="23">
        <f>IF($A422="","",IF(LEFT(TRIM($A422),5)="Total","ignored: a Total row",IF($F422="no match","BLOCK NOW: nothing to do with what you sell",IF($G422="","WATCH: no clicks yet",IF($I422&lt;$M$14,"BLOCK: had a fair chance, confidently below",IF($H422&gt;$M$14,"KEEP: confidently above the benchmark",IF($C422&lt;$M$15,"WATCH: too few clicks to judge","WATCH: undecided")))))))</f>
        <v/>
      </c>
      <c r="K422" s="24">
        <f>IF(OR($A422="",LEFT(TRIM($A422),5)="Total"),0,1)</f>
        <v/>
      </c>
    </row>
    <row r="423">
      <c r="F423" s="23">
        <f>IF(OR($A423="",LEFT(TRIM($A423),5)="Total"),"",IF(OR(IF($M$4="",FALSE,ISNUMBER(SEARCH($M$4,$A423))),IF($M$5="",FALSE,ISNUMBER(SEARCH($M$5,$A423))),IF($M$6="",FALSE,ISNUMBER(SEARCH($M$6,$A423))),IF($M$7="",FALSE,ISNUMBER(SEARCH($M$7,$A423))),IF($M$8="",FALSE,ISNUMBER(SEARCH($M$8,$A423)))),"match","no match"))</f>
        <v/>
      </c>
      <c r="G423" s="12">
        <f>IF(OR(OR($A423="",LEFT(TRIM($A423),5)="Total"),NOT(ISNUMBER($C423)),$C423=0),"",$D423/$C423)</f>
        <v/>
      </c>
      <c r="H423" s="12">
        <f>IF($G423="","",MAX(0,(($D423/$C423)+$M$13^2/(2*$C423))/(1+$M$13^2/$C423)-$M$13*SQRT(($D423/$C423)*(1-$D423/$C423)/$C423+$M$13^2/(4*$C423^2))/(1+$M$13^2/$C423)))</f>
        <v/>
      </c>
      <c r="I423" s="12">
        <f>IF($G423="","",MIN(1,(($D423/$C423)+$M$13^2/(2*$C423))/(1+$M$13^2/$C423)+$M$13*SQRT(($D423/$C423)*(1-$D423/$C423)/$C423+$M$13^2/(4*$C423^2))/(1+$M$13^2/$C423)))</f>
        <v/>
      </c>
      <c r="J423" s="23">
        <f>IF($A423="","",IF(LEFT(TRIM($A423),5)="Total","ignored: a Total row",IF($F423="no match","BLOCK NOW: nothing to do with what you sell",IF($G423="","WATCH: no clicks yet",IF($I423&lt;$M$14,"BLOCK: had a fair chance, confidently below",IF($H423&gt;$M$14,"KEEP: confidently above the benchmark",IF($C423&lt;$M$15,"WATCH: too few clicks to judge","WATCH: undecided")))))))</f>
        <v/>
      </c>
      <c r="K423" s="24">
        <f>IF(OR($A423="",LEFT(TRIM($A423),5)="Total"),0,1)</f>
        <v/>
      </c>
    </row>
    <row r="424">
      <c r="F424" s="23">
        <f>IF(OR($A424="",LEFT(TRIM($A424),5)="Total"),"",IF(OR(IF($M$4="",FALSE,ISNUMBER(SEARCH($M$4,$A424))),IF($M$5="",FALSE,ISNUMBER(SEARCH($M$5,$A424))),IF($M$6="",FALSE,ISNUMBER(SEARCH($M$6,$A424))),IF($M$7="",FALSE,ISNUMBER(SEARCH($M$7,$A424))),IF($M$8="",FALSE,ISNUMBER(SEARCH($M$8,$A424)))),"match","no match"))</f>
        <v/>
      </c>
      <c r="G424" s="12">
        <f>IF(OR(OR($A424="",LEFT(TRIM($A424),5)="Total"),NOT(ISNUMBER($C424)),$C424=0),"",$D424/$C424)</f>
        <v/>
      </c>
      <c r="H424" s="12">
        <f>IF($G424="","",MAX(0,(($D424/$C424)+$M$13^2/(2*$C424))/(1+$M$13^2/$C424)-$M$13*SQRT(($D424/$C424)*(1-$D424/$C424)/$C424+$M$13^2/(4*$C424^2))/(1+$M$13^2/$C424)))</f>
        <v/>
      </c>
      <c r="I424" s="12">
        <f>IF($G424="","",MIN(1,(($D424/$C424)+$M$13^2/(2*$C424))/(1+$M$13^2/$C424)+$M$13*SQRT(($D424/$C424)*(1-$D424/$C424)/$C424+$M$13^2/(4*$C424^2))/(1+$M$13^2/$C424)))</f>
        <v/>
      </c>
      <c r="J424" s="23">
        <f>IF($A424="","",IF(LEFT(TRIM($A424),5)="Total","ignored: a Total row",IF($F424="no match","BLOCK NOW: nothing to do with what you sell",IF($G424="","WATCH: no clicks yet",IF($I424&lt;$M$14,"BLOCK: had a fair chance, confidently below",IF($H424&gt;$M$14,"KEEP: confidently above the benchmark",IF($C424&lt;$M$15,"WATCH: too few clicks to judge","WATCH: undecided")))))))</f>
        <v/>
      </c>
      <c r="K424" s="24">
        <f>IF(OR($A424="",LEFT(TRIM($A424),5)="Total"),0,1)</f>
        <v/>
      </c>
    </row>
    <row r="425">
      <c r="F425" s="23">
        <f>IF(OR($A425="",LEFT(TRIM($A425),5)="Total"),"",IF(OR(IF($M$4="",FALSE,ISNUMBER(SEARCH($M$4,$A425))),IF($M$5="",FALSE,ISNUMBER(SEARCH($M$5,$A425))),IF($M$6="",FALSE,ISNUMBER(SEARCH($M$6,$A425))),IF($M$7="",FALSE,ISNUMBER(SEARCH($M$7,$A425))),IF($M$8="",FALSE,ISNUMBER(SEARCH($M$8,$A425)))),"match","no match"))</f>
        <v/>
      </c>
      <c r="G425" s="12">
        <f>IF(OR(OR($A425="",LEFT(TRIM($A425),5)="Total"),NOT(ISNUMBER($C425)),$C425=0),"",$D425/$C425)</f>
        <v/>
      </c>
      <c r="H425" s="12">
        <f>IF($G425="","",MAX(0,(($D425/$C425)+$M$13^2/(2*$C425))/(1+$M$13^2/$C425)-$M$13*SQRT(($D425/$C425)*(1-$D425/$C425)/$C425+$M$13^2/(4*$C425^2))/(1+$M$13^2/$C425)))</f>
        <v/>
      </c>
      <c r="I425" s="12">
        <f>IF($G425="","",MIN(1,(($D425/$C425)+$M$13^2/(2*$C425))/(1+$M$13^2/$C425)+$M$13*SQRT(($D425/$C425)*(1-$D425/$C425)/$C425+$M$13^2/(4*$C425^2))/(1+$M$13^2/$C425)))</f>
        <v/>
      </c>
      <c r="J425" s="23">
        <f>IF($A425="","",IF(LEFT(TRIM($A425),5)="Total","ignored: a Total row",IF($F425="no match","BLOCK NOW: nothing to do with what you sell",IF($G425="","WATCH: no clicks yet",IF($I425&lt;$M$14,"BLOCK: had a fair chance, confidently below",IF($H425&gt;$M$14,"KEEP: confidently above the benchmark",IF($C425&lt;$M$15,"WATCH: too few clicks to judge","WATCH: undecided")))))))</f>
        <v/>
      </c>
      <c r="K425" s="24">
        <f>IF(OR($A425="",LEFT(TRIM($A425),5)="Total"),0,1)</f>
        <v/>
      </c>
    </row>
    <row r="426">
      <c r="F426" s="23">
        <f>IF(OR($A426="",LEFT(TRIM($A426),5)="Total"),"",IF(OR(IF($M$4="",FALSE,ISNUMBER(SEARCH($M$4,$A426))),IF($M$5="",FALSE,ISNUMBER(SEARCH($M$5,$A426))),IF($M$6="",FALSE,ISNUMBER(SEARCH($M$6,$A426))),IF($M$7="",FALSE,ISNUMBER(SEARCH($M$7,$A426))),IF($M$8="",FALSE,ISNUMBER(SEARCH($M$8,$A426)))),"match","no match"))</f>
        <v/>
      </c>
      <c r="G426" s="12">
        <f>IF(OR(OR($A426="",LEFT(TRIM($A426),5)="Total"),NOT(ISNUMBER($C426)),$C426=0),"",$D426/$C426)</f>
        <v/>
      </c>
      <c r="H426" s="12">
        <f>IF($G426="","",MAX(0,(($D426/$C426)+$M$13^2/(2*$C426))/(1+$M$13^2/$C426)-$M$13*SQRT(($D426/$C426)*(1-$D426/$C426)/$C426+$M$13^2/(4*$C426^2))/(1+$M$13^2/$C426)))</f>
        <v/>
      </c>
      <c r="I426" s="12">
        <f>IF($G426="","",MIN(1,(($D426/$C426)+$M$13^2/(2*$C426))/(1+$M$13^2/$C426)+$M$13*SQRT(($D426/$C426)*(1-$D426/$C426)/$C426+$M$13^2/(4*$C426^2))/(1+$M$13^2/$C426)))</f>
        <v/>
      </c>
      <c r="J426" s="23">
        <f>IF($A426="","",IF(LEFT(TRIM($A426),5)="Total","ignored: a Total row",IF($F426="no match","BLOCK NOW: nothing to do with what you sell",IF($G426="","WATCH: no clicks yet",IF($I426&lt;$M$14,"BLOCK: had a fair chance, confidently below",IF($H426&gt;$M$14,"KEEP: confidently above the benchmark",IF($C426&lt;$M$15,"WATCH: too few clicks to judge","WATCH: undecided")))))))</f>
        <v/>
      </c>
      <c r="K426" s="24">
        <f>IF(OR($A426="",LEFT(TRIM($A426),5)="Total"),0,1)</f>
        <v/>
      </c>
    </row>
    <row r="427">
      <c r="F427" s="23">
        <f>IF(OR($A427="",LEFT(TRIM($A427),5)="Total"),"",IF(OR(IF($M$4="",FALSE,ISNUMBER(SEARCH($M$4,$A427))),IF($M$5="",FALSE,ISNUMBER(SEARCH($M$5,$A427))),IF($M$6="",FALSE,ISNUMBER(SEARCH($M$6,$A427))),IF($M$7="",FALSE,ISNUMBER(SEARCH($M$7,$A427))),IF($M$8="",FALSE,ISNUMBER(SEARCH($M$8,$A427)))),"match","no match"))</f>
        <v/>
      </c>
      <c r="G427" s="12">
        <f>IF(OR(OR($A427="",LEFT(TRIM($A427),5)="Total"),NOT(ISNUMBER($C427)),$C427=0),"",$D427/$C427)</f>
        <v/>
      </c>
      <c r="H427" s="12">
        <f>IF($G427="","",MAX(0,(($D427/$C427)+$M$13^2/(2*$C427))/(1+$M$13^2/$C427)-$M$13*SQRT(($D427/$C427)*(1-$D427/$C427)/$C427+$M$13^2/(4*$C427^2))/(1+$M$13^2/$C427)))</f>
        <v/>
      </c>
      <c r="I427" s="12">
        <f>IF($G427="","",MIN(1,(($D427/$C427)+$M$13^2/(2*$C427))/(1+$M$13^2/$C427)+$M$13*SQRT(($D427/$C427)*(1-$D427/$C427)/$C427+$M$13^2/(4*$C427^2))/(1+$M$13^2/$C427)))</f>
        <v/>
      </c>
      <c r="J427" s="23">
        <f>IF($A427="","",IF(LEFT(TRIM($A427),5)="Total","ignored: a Total row",IF($F427="no match","BLOCK NOW: nothing to do with what you sell",IF($G427="","WATCH: no clicks yet",IF($I427&lt;$M$14,"BLOCK: had a fair chance, confidently below",IF($H427&gt;$M$14,"KEEP: confidently above the benchmark",IF($C427&lt;$M$15,"WATCH: too few clicks to judge","WATCH: undecided")))))))</f>
        <v/>
      </c>
      <c r="K427" s="24">
        <f>IF(OR($A427="",LEFT(TRIM($A427),5)="Total"),0,1)</f>
        <v/>
      </c>
    </row>
    <row r="428">
      <c r="F428" s="23">
        <f>IF(OR($A428="",LEFT(TRIM($A428),5)="Total"),"",IF(OR(IF($M$4="",FALSE,ISNUMBER(SEARCH($M$4,$A428))),IF($M$5="",FALSE,ISNUMBER(SEARCH($M$5,$A428))),IF($M$6="",FALSE,ISNUMBER(SEARCH($M$6,$A428))),IF($M$7="",FALSE,ISNUMBER(SEARCH($M$7,$A428))),IF($M$8="",FALSE,ISNUMBER(SEARCH($M$8,$A428)))),"match","no match"))</f>
        <v/>
      </c>
      <c r="G428" s="12">
        <f>IF(OR(OR($A428="",LEFT(TRIM($A428),5)="Total"),NOT(ISNUMBER($C428)),$C428=0),"",$D428/$C428)</f>
        <v/>
      </c>
      <c r="H428" s="12">
        <f>IF($G428="","",MAX(0,(($D428/$C428)+$M$13^2/(2*$C428))/(1+$M$13^2/$C428)-$M$13*SQRT(($D428/$C428)*(1-$D428/$C428)/$C428+$M$13^2/(4*$C428^2))/(1+$M$13^2/$C428)))</f>
        <v/>
      </c>
      <c r="I428" s="12">
        <f>IF($G428="","",MIN(1,(($D428/$C428)+$M$13^2/(2*$C428))/(1+$M$13^2/$C428)+$M$13*SQRT(($D428/$C428)*(1-$D428/$C428)/$C428+$M$13^2/(4*$C428^2))/(1+$M$13^2/$C428)))</f>
        <v/>
      </c>
      <c r="J428" s="23">
        <f>IF($A428="","",IF(LEFT(TRIM($A428),5)="Total","ignored: a Total row",IF($F428="no match","BLOCK NOW: nothing to do with what you sell",IF($G428="","WATCH: no clicks yet",IF($I428&lt;$M$14,"BLOCK: had a fair chance, confidently below",IF($H428&gt;$M$14,"KEEP: confidently above the benchmark",IF($C428&lt;$M$15,"WATCH: too few clicks to judge","WATCH: undecided")))))))</f>
        <v/>
      </c>
      <c r="K428" s="24">
        <f>IF(OR($A428="",LEFT(TRIM($A428),5)="Total"),0,1)</f>
        <v/>
      </c>
    </row>
    <row r="429">
      <c r="F429" s="23">
        <f>IF(OR($A429="",LEFT(TRIM($A429),5)="Total"),"",IF(OR(IF($M$4="",FALSE,ISNUMBER(SEARCH($M$4,$A429))),IF($M$5="",FALSE,ISNUMBER(SEARCH($M$5,$A429))),IF($M$6="",FALSE,ISNUMBER(SEARCH($M$6,$A429))),IF($M$7="",FALSE,ISNUMBER(SEARCH($M$7,$A429))),IF($M$8="",FALSE,ISNUMBER(SEARCH($M$8,$A429)))),"match","no match"))</f>
        <v/>
      </c>
      <c r="G429" s="12">
        <f>IF(OR(OR($A429="",LEFT(TRIM($A429),5)="Total"),NOT(ISNUMBER($C429)),$C429=0),"",$D429/$C429)</f>
        <v/>
      </c>
      <c r="H429" s="12">
        <f>IF($G429="","",MAX(0,(($D429/$C429)+$M$13^2/(2*$C429))/(1+$M$13^2/$C429)-$M$13*SQRT(($D429/$C429)*(1-$D429/$C429)/$C429+$M$13^2/(4*$C429^2))/(1+$M$13^2/$C429)))</f>
        <v/>
      </c>
      <c r="I429" s="12">
        <f>IF($G429="","",MIN(1,(($D429/$C429)+$M$13^2/(2*$C429))/(1+$M$13^2/$C429)+$M$13*SQRT(($D429/$C429)*(1-$D429/$C429)/$C429+$M$13^2/(4*$C429^2))/(1+$M$13^2/$C429)))</f>
        <v/>
      </c>
      <c r="J429" s="23">
        <f>IF($A429="","",IF(LEFT(TRIM($A429),5)="Total","ignored: a Total row",IF($F429="no match","BLOCK NOW: nothing to do with what you sell",IF($G429="","WATCH: no clicks yet",IF($I429&lt;$M$14,"BLOCK: had a fair chance, confidently below",IF($H429&gt;$M$14,"KEEP: confidently above the benchmark",IF($C429&lt;$M$15,"WATCH: too few clicks to judge","WATCH: undecided")))))))</f>
        <v/>
      </c>
      <c r="K429" s="24">
        <f>IF(OR($A429="",LEFT(TRIM($A429),5)="Total"),0,1)</f>
        <v/>
      </c>
    </row>
    <row r="430">
      <c r="F430" s="23">
        <f>IF(OR($A430="",LEFT(TRIM($A430),5)="Total"),"",IF(OR(IF($M$4="",FALSE,ISNUMBER(SEARCH($M$4,$A430))),IF($M$5="",FALSE,ISNUMBER(SEARCH($M$5,$A430))),IF($M$6="",FALSE,ISNUMBER(SEARCH($M$6,$A430))),IF($M$7="",FALSE,ISNUMBER(SEARCH($M$7,$A430))),IF($M$8="",FALSE,ISNUMBER(SEARCH($M$8,$A430)))),"match","no match"))</f>
        <v/>
      </c>
      <c r="G430" s="12">
        <f>IF(OR(OR($A430="",LEFT(TRIM($A430),5)="Total"),NOT(ISNUMBER($C430)),$C430=0),"",$D430/$C430)</f>
        <v/>
      </c>
      <c r="H430" s="12">
        <f>IF($G430="","",MAX(0,(($D430/$C430)+$M$13^2/(2*$C430))/(1+$M$13^2/$C430)-$M$13*SQRT(($D430/$C430)*(1-$D430/$C430)/$C430+$M$13^2/(4*$C430^2))/(1+$M$13^2/$C430)))</f>
        <v/>
      </c>
      <c r="I430" s="12">
        <f>IF($G430="","",MIN(1,(($D430/$C430)+$M$13^2/(2*$C430))/(1+$M$13^2/$C430)+$M$13*SQRT(($D430/$C430)*(1-$D430/$C430)/$C430+$M$13^2/(4*$C430^2))/(1+$M$13^2/$C430)))</f>
        <v/>
      </c>
      <c r="J430" s="23">
        <f>IF($A430="","",IF(LEFT(TRIM($A430),5)="Total","ignored: a Total row",IF($F430="no match","BLOCK NOW: nothing to do with what you sell",IF($G430="","WATCH: no clicks yet",IF($I430&lt;$M$14,"BLOCK: had a fair chance, confidently below",IF($H430&gt;$M$14,"KEEP: confidently above the benchmark",IF($C430&lt;$M$15,"WATCH: too few clicks to judge","WATCH: undecided")))))))</f>
        <v/>
      </c>
      <c r="K430" s="24">
        <f>IF(OR($A430="",LEFT(TRIM($A430),5)="Total"),0,1)</f>
        <v/>
      </c>
    </row>
    <row r="431">
      <c r="F431" s="23">
        <f>IF(OR($A431="",LEFT(TRIM($A431),5)="Total"),"",IF(OR(IF($M$4="",FALSE,ISNUMBER(SEARCH($M$4,$A431))),IF($M$5="",FALSE,ISNUMBER(SEARCH($M$5,$A431))),IF($M$6="",FALSE,ISNUMBER(SEARCH($M$6,$A431))),IF($M$7="",FALSE,ISNUMBER(SEARCH($M$7,$A431))),IF($M$8="",FALSE,ISNUMBER(SEARCH($M$8,$A431)))),"match","no match"))</f>
        <v/>
      </c>
      <c r="G431" s="12">
        <f>IF(OR(OR($A431="",LEFT(TRIM($A431),5)="Total"),NOT(ISNUMBER($C431)),$C431=0),"",$D431/$C431)</f>
        <v/>
      </c>
      <c r="H431" s="12">
        <f>IF($G431="","",MAX(0,(($D431/$C431)+$M$13^2/(2*$C431))/(1+$M$13^2/$C431)-$M$13*SQRT(($D431/$C431)*(1-$D431/$C431)/$C431+$M$13^2/(4*$C431^2))/(1+$M$13^2/$C431)))</f>
        <v/>
      </c>
      <c r="I431" s="12">
        <f>IF($G431="","",MIN(1,(($D431/$C431)+$M$13^2/(2*$C431))/(1+$M$13^2/$C431)+$M$13*SQRT(($D431/$C431)*(1-$D431/$C431)/$C431+$M$13^2/(4*$C431^2))/(1+$M$13^2/$C431)))</f>
        <v/>
      </c>
      <c r="J431" s="23">
        <f>IF($A431="","",IF(LEFT(TRIM($A431),5)="Total","ignored: a Total row",IF($F431="no match","BLOCK NOW: nothing to do with what you sell",IF($G431="","WATCH: no clicks yet",IF($I431&lt;$M$14,"BLOCK: had a fair chance, confidently below",IF($H431&gt;$M$14,"KEEP: confidently above the benchmark",IF($C431&lt;$M$15,"WATCH: too few clicks to judge","WATCH: undecided")))))))</f>
        <v/>
      </c>
      <c r="K431" s="24">
        <f>IF(OR($A431="",LEFT(TRIM($A431),5)="Total"),0,1)</f>
        <v/>
      </c>
    </row>
    <row r="432">
      <c r="F432" s="23">
        <f>IF(OR($A432="",LEFT(TRIM($A432),5)="Total"),"",IF(OR(IF($M$4="",FALSE,ISNUMBER(SEARCH($M$4,$A432))),IF($M$5="",FALSE,ISNUMBER(SEARCH($M$5,$A432))),IF($M$6="",FALSE,ISNUMBER(SEARCH($M$6,$A432))),IF($M$7="",FALSE,ISNUMBER(SEARCH($M$7,$A432))),IF($M$8="",FALSE,ISNUMBER(SEARCH($M$8,$A432)))),"match","no match"))</f>
        <v/>
      </c>
      <c r="G432" s="12">
        <f>IF(OR(OR($A432="",LEFT(TRIM($A432),5)="Total"),NOT(ISNUMBER($C432)),$C432=0),"",$D432/$C432)</f>
        <v/>
      </c>
      <c r="H432" s="12">
        <f>IF($G432="","",MAX(0,(($D432/$C432)+$M$13^2/(2*$C432))/(1+$M$13^2/$C432)-$M$13*SQRT(($D432/$C432)*(1-$D432/$C432)/$C432+$M$13^2/(4*$C432^2))/(1+$M$13^2/$C432)))</f>
        <v/>
      </c>
      <c r="I432" s="12">
        <f>IF($G432="","",MIN(1,(($D432/$C432)+$M$13^2/(2*$C432))/(1+$M$13^2/$C432)+$M$13*SQRT(($D432/$C432)*(1-$D432/$C432)/$C432+$M$13^2/(4*$C432^2))/(1+$M$13^2/$C432)))</f>
        <v/>
      </c>
      <c r="J432" s="23">
        <f>IF($A432="","",IF(LEFT(TRIM($A432),5)="Total","ignored: a Total row",IF($F432="no match","BLOCK NOW: nothing to do with what you sell",IF($G432="","WATCH: no clicks yet",IF($I432&lt;$M$14,"BLOCK: had a fair chance, confidently below",IF($H432&gt;$M$14,"KEEP: confidently above the benchmark",IF($C432&lt;$M$15,"WATCH: too few clicks to judge","WATCH: undecided")))))))</f>
        <v/>
      </c>
      <c r="K432" s="24">
        <f>IF(OR($A432="",LEFT(TRIM($A432),5)="Total"),0,1)</f>
        <v/>
      </c>
    </row>
    <row r="433">
      <c r="F433" s="23">
        <f>IF(OR($A433="",LEFT(TRIM($A433),5)="Total"),"",IF(OR(IF($M$4="",FALSE,ISNUMBER(SEARCH($M$4,$A433))),IF($M$5="",FALSE,ISNUMBER(SEARCH($M$5,$A433))),IF($M$6="",FALSE,ISNUMBER(SEARCH($M$6,$A433))),IF($M$7="",FALSE,ISNUMBER(SEARCH($M$7,$A433))),IF($M$8="",FALSE,ISNUMBER(SEARCH($M$8,$A433)))),"match","no match"))</f>
        <v/>
      </c>
      <c r="G433" s="12">
        <f>IF(OR(OR($A433="",LEFT(TRIM($A433),5)="Total"),NOT(ISNUMBER($C433)),$C433=0),"",$D433/$C433)</f>
        <v/>
      </c>
      <c r="H433" s="12">
        <f>IF($G433="","",MAX(0,(($D433/$C433)+$M$13^2/(2*$C433))/(1+$M$13^2/$C433)-$M$13*SQRT(($D433/$C433)*(1-$D433/$C433)/$C433+$M$13^2/(4*$C433^2))/(1+$M$13^2/$C433)))</f>
        <v/>
      </c>
      <c r="I433" s="12">
        <f>IF($G433="","",MIN(1,(($D433/$C433)+$M$13^2/(2*$C433))/(1+$M$13^2/$C433)+$M$13*SQRT(($D433/$C433)*(1-$D433/$C433)/$C433+$M$13^2/(4*$C433^2))/(1+$M$13^2/$C433)))</f>
        <v/>
      </c>
      <c r="J433" s="23">
        <f>IF($A433="","",IF(LEFT(TRIM($A433),5)="Total","ignored: a Total row",IF($F433="no match","BLOCK NOW: nothing to do with what you sell",IF($G433="","WATCH: no clicks yet",IF($I433&lt;$M$14,"BLOCK: had a fair chance, confidently below",IF($H433&gt;$M$14,"KEEP: confidently above the benchmark",IF($C433&lt;$M$15,"WATCH: too few clicks to judge","WATCH: undecided")))))))</f>
        <v/>
      </c>
      <c r="K433" s="24">
        <f>IF(OR($A433="",LEFT(TRIM($A433),5)="Total"),0,1)</f>
        <v/>
      </c>
    </row>
    <row r="434">
      <c r="F434" s="23">
        <f>IF(OR($A434="",LEFT(TRIM($A434),5)="Total"),"",IF(OR(IF($M$4="",FALSE,ISNUMBER(SEARCH($M$4,$A434))),IF($M$5="",FALSE,ISNUMBER(SEARCH($M$5,$A434))),IF($M$6="",FALSE,ISNUMBER(SEARCH($M$6,$A434))),IF($M$7="",FALSE,ISNUMBER(SEARCH($M$7,$A434))),IF($M$8="",FALSE,ISNUMBER(SEARCH($M$8,$A434)))),"match","no match"))</f>
        <v/>
      </c>
      <c r="G434" s="12">
        <f>IF(OR(OR($A434="",LEFT(TRIM($A434),5)="Total"),NOT(ISNUMBER($C434)),$C434=0),"",$D434/$C434)</f>
        <v/>
      </c>
      <c r="H434" s="12">
        <f>IF($G434="","",MAX(0,(($D434/$C434)+$M$13^2/(2*$C434))/(1+$M$13^2/$C434)-$M$13*SQRT(($D434/$C434)*(1-$D434/$C434)/$C434+$M$13^2/(4*$C434^2))/(1+$M$13^2/$C434)))</f>
        <v/>
      </c>
      <c r="I434" s="12">
        <f>IF($G434="","",MIN(1,(($D434/$C434)+$M$13^2/(2*$C434))/(1+$M$13^2/$C434)+$M$13*SQRT(($D434/$C434)*(1-$D434/$C434)/$C434+$M$13^2/(4*$C434^2))/(1+$M$13^2/$C434)))</f>
        <v/>
      </c>
      <c r="J434" s="23">
        <f>IF($A434="","",IF(LEFT(TRIM($A434),5)="Total","ignored: a Total row",IF($F434="no match","BLOCK NOW: nothing to do with what you sell",IF($G434="","WATCH: no clicks yet",IF($I434&lt;$M$14,"BLOCK: had a fair chance, confidently below",IF($H434&gt;$M$14,"KEEP: confidently above the benchmark",IF($C434&lt;$M$15,"WATCH: too few clicks to judge","WATCH: undecided")))))))</f>
        <v/>
      </c>
      <c r="K434" s="24">
        <f>IF(OR($A434="",LEFT(TRIM($A434),5)="Total"),0,1)</f>
        <v/>
      </c>
    </row>
    <row r="435">
      <c r="F435" s="23">
        <f>IF(OR($A435="",LEFT(TRIM($A435),5)="Total"),"",IF(OR(IF($M$4="",FALSE,ISNUMBER(SEARCH($M$4,$A435))),IF($M$5="",FALSE,ISNUMBER(SEARCH($M$5,$A435))),IF($M$6="",FALSE,ISNUMBER(SEARCH($M$6,$A435))),IF($M$7="",FALSE,ISNUMBER(SEARCH($M$7,$A435))),IF($M$8="",FALSE,ISNUMBER(SEARCH($M$8,$A435)))),"match","no match"))</f>
        <v/>
      </c>
      <c r="G435" s="12">
        <f>IF(OR(OR($A435="",LEFT(TRIM($A435),5)="Total"),NOT(ISNUMBER($C435)),$C435=0),"",$D435/$C435)</f>
        <v/>
      </c>
      <c r="H435" s="12">
        <f>IF($G435="","",MAX(0,(($D435/$C435)+$M$13^2/(2*$C435))/(1+$M$13^2/$C435)-$M$13*SQRT(($D435/$C435)*(1-$D435/$C435)/$C435+$M$13^2/(4*$C435^2))/(1+$M$13^2/$C435)))</f>
        <v/>
      </c>
      <c r="I435" s="12">
        <f>IF($G435="","",MIN(1,(($D435/$C435)+$M$13^2/(2*$C435))/(1+$M$13^2/$C435)+$M$13*SQRT(($D435/$C435)*(1-$D435/$C435)/$C435+$M$13^2/(4*$C435^2))/(1+$M$13^2/$C435)))</f>
        <v/>
      </c>
      <c r="J435" s="23">
        <f>IF($A435="","",IF(LEFT(TRIM($A435),5)="Total","ignored: a Total row",IF($F435="no match","BLOCK NOW: nothing to do with what you sell",IF($G435="","WATCH: no clicks yet",IF($I435&lt;$M$14,"BLOCK: had a fair chance, confidently below",IF($H435&gt;$M$14,"KEEP: confidently above the benchmark",IF($C435&lt;$M$15,"WATCH: too few clicks to judge","WATCH: undecided")))))))</f>
        <v/>
      </c>
      <c r="K435" s="24">
        <f>IF(OR($A435="",LEFT(TRIM($A435),5)="Total"),0,1)</f>
        <v/>
      </c>
    </row>
    <row r="436">
      <c r="F436" s="23">
        <f>IF(OR($A436="",LEFT(TRIM($A436),5)="Total"),"",IF(OR(IF($M$4="",FALSE,ISNUMBER(SEARCH($M$4,$A436))),IF($M$5="",FALSE,ISNUMBER(SEARCH($M$5,$A436))),IF($M$6="",FALSE,ISNUMBER(SEARCH($M$6,$A436))),IF($M$7="",FALSE,ISNUMBER(SEARCH($M$7,$A436))),IF($M$8="",FALSE,ISNUMBER(SEARCH($M$8,$A436)))),"match","no match"))</f>
        <v/>
      </c>
      <c r="G436" s="12">
        <f>IF(OR(OR($A436="",LEFT(TRIM($A436),5)="Total"),NOT(ISNUMBER($C436)),$C436=0),"",$D436/$C436)</f>
        <v/>
      </c>
      <c r="H436" s="12">
        <f>IF($G436="","",MAX(0,(($D436/$C436)+$M$13^2/(2*$C436))/(1+$M$13^2/$C436)-$M$13*SQRT(($D436/$C436)*(1-$D436/$C436)/$C436+$M$13^2/(4*$C436^2))/(1+$M$13^2/$C436)))</f>
        <v/>
      </c>
      <c r="I436" s="12">
        <f>IF($G436="","",MIN(1,(($D436/$C436)+$M$13^2/(2*$C436))/(1+$M$13^2/$C436)+$M$13*SQRT(($D436/$C436)*(1-$D436/$C436)/$C436+$M$13^2/(4*$C436^2))/(1+$M$13^2/$C436)))</f>
        <v/>
      </c>
      <c r="J436" s="23">
        <f>IF($A436="","",IF(LEFT(TRIM($A436),5)="Total","ignored: a Total row",IF($F436="no match","BLOCK NOW: nothing to do with what you sell",IF($G436="","WATCH: no clicks yet",IF($I436&lt;$M$14,"BLOCK: had a fair chance, confidently below",IF($H436&gt;$M$14,"KEEP: confidently above the benchmark",IF($C436&lt;$M$15,"WATCH: too few clicks to judge","WATCH: undecided")))))))</f>
        <v/>
      </c>
      <c r="K436" s="24">
        <f>IF(OR($A436="",LEFT(TRIM($A436),5)="Total"),0,1)</f>
        <v/>
      </c>
    </row>
    <row r="437">
      <c r="F437" s="23">
        <f>IF(OR($A437="",LEFT(TRIM($A437),5)="Total"),"",IF(OR(IF($M$4="",FALSE,ISNUMBER(SEARCH($M$4,$A437))),IF($M$5="",FALSE,ISNUMBER(SEARCH($M$5,$A437))),IF($M$6="",FALSE,ISNUMBER(SEARCH($M$6,$A437))),IF($M$7="",FALSE,ISNUMBER(SEARCH($M$7,$A437))),IF($M$8="",FALSE,ISNUMBER(SEARCH($M$8,$A437)))),"match","no match"))</f>
        <v/>
      </c>
      <c r="G437" s="12">
        <f>IF(OR(OR($A437="",LEFT(TRIM($A437),5)="Total"),NOT(ISNUMBER($C437)),$C437=0),"",$D437/$C437)</f>
        <v/>
      </c>
      <c r="H437" s="12">
        <f>IF($G437="","",MAX(0,(($D437/$C437)+$M$13^2/(2*$C437))/(1+$M$13^2/$C437)-$M$13*SQRT(($D437/$C437)*(1-$D437/$C437)/$C437+$M$13^2/(4*$C437^2))/(1+$M$13^2/$C437)))</f>
        <v/>
      </c>
      <c r="I437" s="12">
        <f>IF($G437="","",MIN(1,(($D437/$C437)+$M$13^2/(2*$C437))/(1+$M$13^2/$C437)+$M$13*SQRT(($D437/$C437)*(1-$D437/$C437)/$C437+$M$13^2/(4*$C437^2))/(1+$M$13^2/$C437)))</f>
        <v/>
      </c>
      <c r="J437" s="23">
        <f>IF($A437="","",IF(LEFT(TRIM($A437),5)="Total","ignored: a Total row",IF($F437="no match","BLOCK NOW: nothing to do with what you sell",IF($G437="","WATCH: no clicks yet",IF($I437&lt;$M$14,"BLOCK: had a fair chance, confidently below",IF($H437&gt;$M$14,"KEEP: confidently above the benchmark",IF($C437&lt;$M$15,"WATCH: too few clicks to judge","WATCH: undecided")))))))</f>
        <v/>
      </c>
      <c r="K437" s="24">
        <f>IF(OR($A437="",LEFT(TRIM($A437),5)="Total"),0,1)</f>
        <v/>
      </c>
    </row>
    <row r="438">
      <c r="F438" s="23">
        <f>IF(OR($A438="",LEFT(TRIM($A438),5)="Total"),"",IF(OR(IF($M$4="",FALSE,ISNUMBER(SEARCH($M$4,$A438))),IF($M$5="",FALSE,ISNUMBER(SEARCH($M$5,$A438))),IF($M$6="",FALSE,ISNUMBER(SEARCH($M$6,$A438))),IF($M$7="",FALSE,ISNUMBER(SEARCH($M$7,$A438))),IF($M$8="",FALSE,ISNUMBER(SEARCH($M$8,$A438)))),"match","no match"))</f>
        <v/>
      </c>
      <c r="G438" s="12">
        <f>IF(OR(OR($A438="",LEFT(TRIM($A438),5)="Total"),NOT(ISNUMBER($C438)),$C438=0),"",$D438/$C438)</f>
        <v/>
      </c>
      <c r="H438" s="12">
        <f>IF($G438="","",MAX(0,(($D438/$C438)+$M$13^2/(2*$C438))/(1+$M$13^2/$C438)-$M$13*SQRT(($D438/$C438)*(1-$D438/$C438)/$C438+$M$13^2/(4*$C438^2))/(1+$M$13^2/$C438)))</f>
        <v/>
      </c>
      <c r="I438" s="12">
        <f>IF($G438="","",MIN(1,(($D438/$C438)+$M$13^2/(2*$C438))/(1+$M$13^2/$C438)+$M$13*SQRT(($D438/$C438)*(1-$D438/$C438)/$C438+$M$13^2/(4*$C438^2))/(1+$M$13^2/$C438)))</f>
        <v/>
      </c>
      <c r="J438" s="23">
        <f>IF($A438="","",IF(LEFT(TRIM($A438),5)="Total","ignored: a Total row",IF($F438="no match","BLOCK NOW: nothing to do with what you sell",IF($G438="","WATCH: no clicks yet",IF($I438&lt;$M$14,"BLOCK: had a fair chance, confidently below",IF($H438&gt;$M$14,"KEEP: confidently above the benchmark",IF($C438&lt;$M$15,"WATCH: too few clicks to judge","WATCH: undecided")))))))</f>
        <v/>
      </c>
      <c r="K438" s="24">
        <f>IF(OR($A438="",LEFT(TRIM($A438),5)="Total"),0,1)</f>
        <v/>
      </c>
    </row>
    <row r="439">
      <c r="F439" s="23">
        <f>IF(OR($A439="",LEFT(TRIM($A439),5)="Total"),"",IF(OR(IF($M$4="",FALSE,ISNUMBER(SEARCH($M$4,$A439))),IF($M$5="",FALSE,ISNUMBER(SEARCH($M$5,$A439))),IF($M$6="",FALSE,ISNUMBER(SEARCH($M$6,$A439))),IF($M$7="",FALSE,ISNUMBER(SEARCH($M$7,$A439))),IF($M$8="",FALSE,ISNUMBER(SEARCH($M$8,$A439)))),"match","no match"))</f>
        <v/>
      </c>
      <c r="G439" s="12">
        <f>IF(OR(OR($A439="",LEFT(TRIM($A439),5)="Total"),NOT(ISNUMBER($C439)),$C439=0),"",$D439/$C439)</f>
        <v/>
      </c>
      <c r="H439" s="12">
        <f>IF($G439="","",MAX(0,(($D439/$C439)+$M$13^2/(2*$C439))/(1+$M$13^2/$C439)-$M$13*SQRT(($D439/$C439)*(1-$D439/$C439)/$C439+$M$13^2/(4*$C439^2))/(1+$M$13^2/$C439)))</f>
        <v/>
      </c>
      <c r="I439" s="12">
        <f>IF($G439="","",MIN(1,(($D439/$C439)+$M$13^2/(2*$C439))/(1+$M$13^2/$C439)+$M$13*SQRT(($D439/$C439)*(1-$D439/$C439)/$C439+$M$13^2/(4*$C439^2))/(1+$M$13^2/$C439)))</f>
        <v/>
      </c>
      <c r="J439" s="23">
        <f>IF($A439="","",IF(LEFT(TRIM($A439),5)="Total","ignored: a Total row",IF($F439="no match","BLOCK NOW: nothing to do with what you sell",IF($G439="","WATCH: no clicks yet",IF($I439&lt;$M$14,"BLOCK: had a fair chance, confidently below",IF($H439&gt;$M$14,"KEEP: confidently above the benchmark",IF($C439&lt;$M$15,"WATCH: too few clicks to judge","WATCH: undecided")))))))</f>
        <v/>
      </c>
      <c r="K439" s="24">
        <f>IF(OR($A439="",LEFT(TRIM($A439),5)="Total"),0,1)</f>
        <v/>
      </c>
    </row>
    <row r="440">
      <c r="F440" s="23">
        <f>IF(OR($A440="",LEFT(TRIM($A440),5)="Total"),"",IF(OR(IF($M$4="",FALSE,ISNUMBER(SEARCH($M$4,$A440))),IF($M$5="",FALSE,ISNUMBER(SEARCH($M$5,$A440))),IF($M$6="",FALSE,ISNUMBER(SEARCH($M$6,$A440))),IF($M$7="",FALSE,ISNUMBER(SEARCH($M$7,$A440))),IF($M$8="",FALSE,ISNUMBER(SEARCH($M$8,$A440)))),"match","no match"))</f>
        <v/>
      </c>
      <c r="G440" s="12">
        <f>IF(OR(OR($A440="",LEFT(TRIM($A440),5)="Total"),NOT(ISNUMBER($C440)),$C440=0),"",$D440/$C440)</f>
        <v/>
      </c>
      <c r="H440" s="12">
        <f>IF($G440="","",MAX(0,(($D440/$C440)+$M$13^2/(2*$C440))/(1+$M$13^2/$C440)-$M$13*SQRT(($D440/$C440)*(1-$D440/$C440)/$C440+$M$13^2/(4*$C440^2))/(1+$M$13^2/$C440)))</f>
        <v/>
      </c>
      <c r="I440" s="12">
        <f>IF($G440="","",MIN(1,(($D440/$C440)+$M$13^2/(2*$C440))/(1+$M$13^2/$C440)+$M$13*SQRT(($D440/$C440)*(1-$D440/$C440)/$C440+$M$13^2/(4*$C440^2))/(1+$M$13^2/$C440)))</f>
        <v/>
      </c>
      <c r="J440" s="23">
        <f>IF($A440="","",IF(LEFT(TRIM($A440),5)="Total","ignored: a Total row",IF($F440="no match","BLOCK NOW: nothing to do with what you sell",IF($G440="","WATCH: no clicks yet",IF($I440&lt;$M$14,"BLOCK: had a fair chance, confidently below",IF($H440&gt;$M$14,"KEEP: confidently above the benchmark",IF($C440&lt;$M$15,"WATCH: too few clicks to judge","WATCH: undecided")))))))</f>
        <v/>
      </c>
      <c r="K440" s="24">
        <f>IF(OR($A440="",LEFT(TRIM($A440),5)="Total"),0,1)</f>
        <v/>
      </c>
    </row>
    <row r="441">
      <c r="F441" s="23">
        <f>IF(OR($A441="",LEFT(TRIM($A441),5)="Total"),"",IF(OR(IF($M$4="",FALSE,ISNUMBER(SEARCH($M$4,$A441))),IF($M$5="",FALSE,ISNUMBER(SEARCH($M$5,$A441))),IF($M$6="",FALSE,ISNUMBER(SEARCH($M$6,$A441))),IF($M$7="",FALSE,ISNUMBER(SEARCH($M$7,$A441))),IF($M$8="",FALSE,ISNUMBER(SEARCH($M$8,$A441)))),"match","no match"))</f>
        <v/>
      </c>
      <c r="G441" s="12">
        <f>IF(OR(OR($A441="",LEFT(TRIM($A441),5)="Total"),NOT(ISNUMBER($C441)),$C441=0),"",$D441/$C441)</f>
        <v/>
      </c>
      <c r="H441" s="12">
        <f>IF($G441="","",MAX(0,(($D441/$C441)+$M$13^2/(2*$C441))/(1+$M$13^2/$C441)-$M$13*SQRT(($D441/$C441)*(1-$D441/$C441)/$C441+$M$13^2/(4*$C441^2))/(1+$M$13^2/$C441)))</f>
        <v/>
      </c>
      <c r="I441" s="12">
        <f>IF($G441="","",MIN(1,(($D441/$C441)+$M$13^2/(2*$C441))/(1+$M$13^2/$C441)+$M$13*SQRT(($D441/$C441)*(1-$D441/$C441)/$C441+$M$13^2/(4*$C441^2))/(1+$M$13^2/$C441)))</f>
        <v/>
      </c>
      <c r="J441" s="23">
        <f>IF($A441="","",IF(LEFT(TRIM($A441),5)="Total","ignored: a Total row",IF($F441="no match","BLOCK NOW: nothing to do with what you sell",IF($G441="","WATCH: no clicks yet",IF($I441&lt;$M$14,"BLOCK: had a fair chance, confidently below",IF($H441&gt;$M$14,"KEEP: confidently above the benchmark",IF($C441&lt;$M$15,"WATCH: too few clicks to judge","WATCH: undecided")))))))</f>
        <v/>
      </c>
      <c r="K441" s="24">
        <f>IF(OR($A441="",LEFT(TRIM($A441),5)="Total"),0,1)</f>
        <v/>
      </c>
    </row>
    <row r="442">
      <c r="F442" s="23">
        <f>IF(OR($A442="",LEFT(TRIM($A442),5)="Total"),"",IF(OR(IF($M$4="",FALSE,ISNUMBER(SEARCH($M$4,$A442))),IF($M$5="",FALSE,ISNUMBER(SEARCH($M$5,$A442))),IF($M$6="",FALSE,ISNUMBER(SEARCH($M$6,$A442))),IF($M$7="",FALSE,ISNUMBER(SEARCH($M$7,$A442))),IF($M$8="",FALSE,ISNUMBER(SEARCH($M$8,$A442)))),"match","no match"))</f>
        <v/>
      </c>
      <c r="G442" s="12">
        <f>IF(OR(OR($A442="",LEFT(TRIM($A442),5)="Total"),NOT(ISNUMBER($C442)),$C442=0),"",$D442/$C442)</f>
        <v/>
      </c>
      <c r="H442" s="12">
        <f>IF($G442="","",MAX(0,(($D442/$C442)+$M$13^2/(2*$C442))/(1+$M$13^2/$C442)-$M$13*SQRT(($D442/$C442)*(1-$D442/$C442)/$C442+$M$13^2/(4*$C442^2))/(1+$M$13^2/$C442)))</f>
        <v/>
      </c>
      <c r="I442" s="12">
        <f>IF($G442="","",MIN(1,(($D442/$C442)+$M$13^2/(2*$C442))/(1+$M$13^2/$C442)+$M$13*SQRT(($D442/$C442)*(1-$D442/$C442)/$C442+$M$13^2/(4*$C442^2))/(1+$M$13^2/$C442)))</f>
        <v/>
      </c>
      <c r="J442" s="23">
        <f>IF($A442="","",IF(LEFT(TRIM($A442),5)="Total","ignored: a Total row",IF($F442="no match","BLOCK NOW: nothing to do with what you sell",IF($G442="","WATCH: no clicks yet",IF($I442&lt;$M$14,"BLOCK: had a fair chance, confidently below",IF($H442&gt;$M$14,"KEEP: confidently above the benchmark",IF($C442&lt;$M$15,"WATCH: too few clicks to judge","WATCH: undecided")))))))</f>
        <v/>
      </c>
      <c r="K442" s="24">
        <f>IF(OR($A442="",LEFT(TRIM($A442),5)="Total"),0,1)</f>
        <v/>
      </c>
    </row>
    <row r="443">
      <c r="F443" s="23">
        <f>IF(OR($A443="",LEFT(TRIM($A443),5)="Total"),"",IF(OR(IF($M$4="",FALSE,ISNUMBER(SEARCH($M$4,$A443))),IF($M$5="",FALSE,ISNUMBER(SEARCH($M$5,$A443))),IF($M$6="",FALSE,ISNUMBER(SEARCH($M$6,$A443))),IF($M$7="",FALSE,ISNUMBER(SEARCH($M$7,$A443))),IF($M$8="",FALSE,ISNUMBER(SEARCH($M$8,$A443)))),"match","no match"))</f>
        <v/>
      </c>
      <c r="G443" s="12">
        <f>IF(OR(OR($A443="",LEFT(TRIM($A443),5)="Total"),NOT(ISNUMBER($C443)),$C443=0),"",$D443/$C443)</f>
        <v/>
      </c>
      <c r="H443" s="12">
        <f>IF($G443="","",MAX(0,(($D443/$C443)+$M$13^2/(2*$C443))/(1+$M$13^2/$C443)-$M$13*SQRT(($D443/$C443)*(1-$D443/$C443)/$C443+$M$13^2/(4*$C443^2))/(1+$M$13^2/$C443)))</f>
        <v/>
      </c>
      <c r="I443" s="12">
        <f>IF($G443="","",MIN(1,(($D443/$C443)+$M$13^2/(2*$C443))/(1+$M$13^2/$C443)+$M$13*SQRT(($D443/$C443)*(1-$D443/$C443)/$C443+$M$13^2/(4*$C443^2))/(1+$M$13^2/$C443)))</f>
        <v/>
      </c>
      <c r="J443" s="23">
        <f>IF($A443="","",IF(LEFT(TRIM($A443),5)="Total","ignored: a Total row",IF($F443="no match","BLOCK NOW: nothing to do with what you sell",IF($G443="","WATCH: no clicks yet",IF($I443&lt;$M$14,"BLOCK: had a fair chance, confidently below",IF($H443&gt;$M$14,"KEEP: confidently above the benchmark",IF($C443&lt;$M$15,"WATCH: too few clicks to judge","WATCH: undecided")))))))</f>
        <v/>
      </c>
      <c r="K443" s="24">
        <f>IF(OR($A443="",LEFT(TRIM($A443),5)="Total"),0,1)</f>
        <v/>
      </c>
    </row>
    <row r="444">
      <c r="F444" s="23">
        <f>IF(OR($A444="",LEFT(TRIM($A444),5)="Total"),"",IF(OR(IF($M$4="",FALSE,ISNUMBER(SEARCH($M$4,$A444))),IF($M$5="",FALSE,ISNUMBER(SEARCH($M$5,$A444))),IF($M$6="",FALSE,ISNUMBER(SEARCH($M$6,$A444))),IF($M$7="",FALSE,ISNUMBER(SEARCH($M$7,$A444))),IF($M$8="",FALSE,ISNUMBER(SEARCH($M$8,$A444)))),"match","no match"))</f>
        <v/>
      </c>
      <c r="G444" s="12">
        <f>IF(OR(OR($A444="",LEFT(TRIM($A444),5)="Total"),NOT(ISNUMBER($C444)),$C444=0),"",$D444/$C444)</f>
        <v/>
      </c>
      <c r="H444" s="12">
        <f>IF($G444="","",MAX(0,(($D444/$C444)+$M$13^2/(2*$C444))/(1+$M$13^2/$C444)-$M$13*SQRT(($D444/$C444)*(1-$D444/$C444)/$C444+$M$13^2/(4*$C444^2))/(1+$M$13^2/$C444)))</f>
        <v/>
      </c>
      <c r="I444" s="12">
        <f>IF($G444="","",MIN(1,(($D444/$C444)+$M$13^2/(2*$C444))/(1+$M$13^2/$C444)+$M$13*SQRT(($D444/$C444)*(1-$D444/$C444)/$C444+$M$13^2/(4*$C444^2))/(1+$M$13^2/$C444)))</f>
        <v/>
      </c>
      <c r="J444" s="23">
        <f>IF($A444="","",IF(LEFT(TRIM($A444),5)="Total","ignored: a Total row",IF($F444="no match","BLOCK NOW: nothing to do with what you sell",IF($G444="","WATCH: no clicks yet",IF($I444&lt;$M$14,"BLOCK: had a fair chance, confidently below",IF($H444&gt;$M$14,"KEEP: confidently above the benchmark",IF($C444&lt;$M$15,"WATCH: too few clicks to judge","WATCH: undecided")))))))</f>
        <v/>
      </c>
      <c r="K444" s="24">
        <f>IF(OR($A444="",LEFT(TRIM($A444),5)="Total"),0,1)</f>
        <v/>
      </c>
    </row>
    <row r="445">
      <c r="F445" s="23">
        <f>IF(OR($A445="",LEFT(TRIM($A445),5)="Total"),"",IF(OR(IF($M$4="",FALSE,ISNUMBER(SEARCH($M$4,$A445))),IF($M$5="",FALSE,ISNUMBER(SEARCH($M$5,$A445))),IF($M$6="",FALSE,ISNUMBER(SEARCH($M$6,$A445))),IF($M$7="",FALSE,ISNUMBER(SEARCH($M$7,$A445))),IF($M$8="",FALSE,ISNUMBER(SEARCH($M$8,$A445)))),"match","no match"))</f>
        <v/>
      </c>
      <c r="G445" s="12">
        <f>IF(OR(OR($A445="",LEFT(TRIM($A445),5)="Total"),NOT(ISNUMBER($C445)),$C445=0),"",$D445/$C445)</f>
        <v/>
      </c>
      <c r="H445" s="12">
        <f>IF($G445="","",MAX(0,(($D445/$C445)+$M$13^2/(2*$C445))/(1+$M$13^2/$C445)-$M$13*SQRT(($D445/$C445)*(1-$D445/$C445)/$C445+$M$13^2/(4*$C445^2))/(1+$M$13^2/$C445)))</f>
        <v/>
      </c>
      <c r="I445" s="12">
        <f>IF($G445="","",MIN(1,(($D445/$C445)+$M$13^2/(2*$C445))/(1+$M$13^2/$C445)+$M$13*SQRT(($D445/$C445)*(1-$D445/$C445)/$C445+$M$13^2/(4*$C445^2))/(1+$M$13^2/$C445)))</f>
        <v/>
      </c>
      <c r="J445" s="23">
        <f>IF($A445="","",IF(LEFT(TRIM($A445),5)="Total","ignored: a Total row",IF($F445="no match","BLOCK NOW: nothing to do with what you sell",IF($G445="","WATCH: no clicks yet",IF($I445&lt;$M$14,"BLOCK: had a fair chance, confidently below",IF($H445&gt;$M$14,"KEEP: confidently above the benchmark",IF($C445&lt;$M$15,"WATCH: too few clicks to judge","WATCH: undecided")))))))</f>
        <v/>
      </c>
      <c r="K445" s="24">
        <f>IF(OR($A445="",LEFT(TRIM($A445),5)="Total"),0,1)</f>
        <v/>
      </c>
    </row>
    <row r="446">
      <c r="F446" s="23">
        <f>IF(OR($A446="",LEFT(TRIM($A446),5)="Total"),"",IF(OR(IF($M$4="",FALSE,ISNUMBER(SEARCH($M$4,$A446))),IF($M$5="",FALSE,ISNUMBER(SEARCH($M$5,$A446))),IF($M$6="",FALSE,ISNUMBER(SEARCH($M$6,$A446))),IF($M$7="",FALSE,ISNUMBER(SEARCH($M$7,$A446))),IF($M$8="",FALSE,ISNUMBER(SEARCH($M$8,$A446)))),"match","no match"))</f>
        <v/>
      </c>
      <c r="G446" s="12">
        <f>IF(OR(OR($A446="",LEFT(TRIM($A446),5)="Total"),NOT(ISNUMBER($C446)),$C446=0),"",$D446/$C446)</f>
        <v/>
      </c>
      <c r="H446" s="12">
        <f>IF($G446="","",MAX(0,(($D446/$C446)+$M$13^2/(2*$C446))/(1+$M$13^2/$C446)-$M$13*SQRT(($D446/$C446)*(1-$D446/$C446)/$C446+$M$13^2/(4*$C446^2))/(1+$M$13^2/$C446)))</f>
        <v/>
      </c>
      <c r="I446" s="12">
        <f>IF($G446="","",MIN(1,(($D446/$C446)+$M$13^2/(2*$C446))/(1+$M$13^2/$C446)+$M$13*SQRT(($D446/$C446)*(1-$D446/$C446)/$C446+$M$13^2/(4*$C446^2))/(1+$M$13^2/$C446)))</f>
        <v/>
      </c>
      <c r="J446" s="23">
        <f>IF($A446="","",IF(LEFT(TRIM($A446),5)="Total","ignored: a Total row",IF($F446="no match","BLOCK NOW: nothing to do with what you sell",IF($G446="","WATCH: no clicks yet",IF($I446&lt;$M$14,"BLOCK: had a fair chance, confidently below",IF($H446&gt;$M$14,"KEEP: confidently above the benchmark",IF($C446&lt;$M$15,"WATCH: too few clicks to judge","WATCH: undecided")))))))</f>
        <v/>
      </c>
      <c r="K446" s="24">
        <f>IF(OR($A446="",LEFT(TRIM($A446),5)="Total"),0,1)</f>
        <v/>
      </c>
    </row>
    <row r="447">
      <c r="F447" s="23">
        <f>IF(OR($A447="",LEFT(TRIM($A447),5)="Total"),"",IF(OR(IF($M$4="",FALSE,ISNUMBER(SEARCH($M$4,$A447))),IF($M$5="",FALSE,ISNUMBER(SEARCH($M$5,$A447))),IF($M$6="",FALSE,ISNUMBER(SEARCH($M$6,$A447))),IF($M$7="",FALSE,ISNUMBER(SEARCH($M$7,$A447))),IF($M$8="",FALSE,ISNUMBER(SEARCH($M$8,$A447)))),"match","no match"))</f>
        <v/>
      </c>
      <c r="G447" s="12">
        <f>IF(OR(OR($A447="",LEFT(TRIM($A447),5)="Total"),NOT(ISNUMBER($C447)),$C447=0),"",$D447/$C447)</f>
        <v/>
      </c>
      <c r="H447" s="12">
        <f>IF($G447="","",MAX(0,(($D447/$C447)+$M$13^2/(2*$C447))/(1+$M$13^2/$C447)-$M$13*SQRT(($D447/$C447)*(1-$D447/$C447)/$C447+$M$13^2/(4*$C447^2))/(1+$M$13^2/$C447)))</f>
        <v/>
      </c>
      <c r="I447" s="12">
        <f>IF($G447="","",MIN(1,(($D447/$C447)+$M$13^2/(2*$C447))/(1+$M$13^2/$C447)+$M$13*SQRT(($D447/$C447)*(1-$D447/$C447)/$C447+$M$13^2/(4*$C447^2))/(1+$M$13^2/$C447)))</f>
        <v/>
      </c>
      <c r="J447" s="23">
        <f>IF($A447="","",IF(LEFT(TRIM($A447),5)="Total","ignored: a Total row",IF($F447="no match","BLOCK NOW: nothing to do with what you sell",IF($G447="","WATCH: no clicks yet",IF($I447&lt;$M$14,"BLOCK: had a fair chance, confidently below",IF($H447&gt;$M$14,"KEEP: confidently above the benchmark",IF($C447&lt;$M$15,"WATCH: too few clicks to judge","WATCH: undecided")))))))</f>
        <v/>
      </c>
      <c r="K447" s="24">
        <f>IF(OR($A447="",LEFT(TRIM($A447),5)="Total"),0,1)</f>
        <v/>
      </c>
    </row>
    <row r="448">
      <c r="F448" s="23">
        <f>IF(OR($A448="",LEFT(TRIM($A448),5)="Total"),"",IF(OR(IF($M$4="",FALSE,ISNUMBER(SEARCH($M$4,$A448))),IF($M$5="",FALSE,ISNUMBER(SEARCH($M$5,$A448))),IF($M$6="",FALSE,ISNUMBER(SEARCH($M$6,$A448))),IF($M$7="",FALSE,ISNUMBER(SEARCH($M$7,$A448))),IF($M$8="",FALSE,ISNUMBER(SEARCH($M$8,$A448)))),"match","no match"))</f>
        <v/>
      </c>
      <c r="G448" s="12">
        <f>IF(OR(OR($A448="",LEFT(TRIM($A448),5)="Total"),NOT(ISNUMBER($C448)),$C448=0),"",$D448/$C448)</f>
        <v/>
      </c>
      <c r="H448" s="12">
        <f>IF($G448="","",MAX(0,(($D448/$C448)+$M$13^2/(2*$C448))/(1+$M$13^2/$C448)-$M$13*SQRT(($D448/$C448)*(1-$D448/$C448)/$C448+$M$13^2/(4*$C448^2))/(1+$M$13^2/$C448)))</f>
        <v/>
      </c>
      <c r="I448" s="12">
        <f>IF($G448="","",MIN(1,(($D448/$C448)+$M$13^2/(2*$C448))/(1+$M$13^2/$C448)+$M$13*SQRT(($D448/$C448)*(1-$D448/$C448)/$C448+$M$13^2/(4*$C448^2))/(1+$M$13^2/$C448)))</f>
        <v/>
      </c>
      <c r="J448" s="23">
        <f>IF($A448="","",IF(LEFT(TRIM($A448),5)="Total","ignored: a Total row",IF($F448="no match","BLOCK NOW: nothing to do with what you sell",IF($G448="","WATCH: no clicks yet",IF($I448&lt;$M$14,"BLOCK: had a fair chance, confidently below",IF($H448&gt;$M$14,"KEEP: confidently above the benchmark",IF($C448&lt;$M$15,"WATCH: too few clicks to judge","WATCH: undecided")))))))</f>
        <v/>
      </c>
      <c r="K448" s="24">
        <f>IF(OR($A448="",LEFT(TRIM($A448),5)="Total"),0,1)</f>
        <v/>
      </c>
    </row>
    <row r="449">
      <c r="F449" s="23">
        <f>IF(OR($A449="",LEFT(TRIM($A449),5)="Total"),"",IF(OR(IF($M$4="",FALSE,ISNUMBER(SEARCH($M$4,$A449))),IF($M$5="",FALSE,ISNUMBER(SEARCH($M$5,$A449))),IF($M$6="",FALSE,ISNUMBER(SEARCH($M$6,$A449))),IF($M$7="",FALSE,ISNUMBER(SEARCH($M$7,$A449))),IF($M$8="",FALSE,ISNUMBER(SEARCH($M$8,$A449)))),"match","no match"))</f>
        <v/>
      </c>
      <c r="G449" s="12">
        <f>IF(OR(OR($A449="",LEFT(TRIM($A449),5)="Total"),NOT(ISNUMBER($C449)),$C449=0),"",$D449/$C449)</f>
        <v/>
      </c>
      <c r="H449" s="12">
        <f>IF($G449="","",MAX(0,(($D449/$C449)+$M$13^2/(2*$C449))/(1+$M$13^2/$C449)-$M$13*SQRT(($D449/$C449)*(1-$D449/$C449)/$C449+$M$13^2/(4*$C449^2))/(1+$M$13^2/$C449)))</f>
        <v/>
      </c>
      <c r="I449" s="12">
        <f>IF($G449="","",MIN(1,(($D449/$C449)+$M$13^2/(2*$C449))/(1+$M$13^2/$C449)+$M$13*SQRT(($D449/$C449)*(1-$D449/$C449)/$C449+$M$13^2/(4*$C449^2))/(1+$M$13^2/$C449)))</f>
        <v/>
      </c>
      <c r="J449" s="23">
        <f>IF($A449="","",IF(LEFT(TRIM($A449),5)="Total","ignored: a Total row",IF($F449="no match","BLOCK NOW: nothing to do with what you sell",IF($G449="","WATCH: no clicks yet",IF($I449&lt;$M$14,"BLOCK: had a fair chance, confidently below",IF($H449&gt;$M$14,"KEEP: confidently above the benchmark",IF($C449&lt;$M$15,"WATCH: too few clicks to judge","WATCH: undecided")))))))</f>
        <v/>
      </c>
      <c r="K449" s="24">
        <f>IF(OR($A449="",LEFT(TRIM($A449),5)="Total"),0,1)</f>
        <v/>
      </c>
    </row>
    <row r="450">
      <c r="F450" s="23">
        <f>IF(OR($A450="",LEFT(TRIM($A450),5)="Total"),"",IF(OR(IF($M$4="",FALSE,ISNUMBER(SEARCH($M$4,$A450))),IF($M$5="",FALSE,ISNUMBER(SEARCH($M$5,$A450))),IF($M$6="",FALSE,ISNUMBER(SEARCH($M$6,$A450))),IF($M$7="",FALSE,ISNUMBER(SEARCH($M$7,$A450))),IF($M$8="",FALSE,ISNUMBER(SEARCH($M$8,$A450)))),"match","no match"))</f>
        <v/>
      </c>
      <c r="G450" s="12">
        <f>IF(OR(OR($A450="",LEFT(TRIM($A450),5)="Total"),NOT(ISNUMBER($C450)),$C450=0),"",$D450/$C450)</f>
        <v/>
      </c>
      <c r="H450" s="12">
        <f>IF($G450="","",MAX(0,(($D450/$C450)+$M$13^2/(2*$C450))/(1+$M$13^2/$C450)-$M$13*SQRT(($D450/$C450)*(1-$D450/$C450)/$C450+$M$13^2/(4*$C450^2))/(1+$M$13^2/$C450)))</f>
        <v/>
      </c>
      <c r="I450" s="12">
        <f>IF($G450="","",MIN(1,(($D450/$C450)+$M$13^2/(2*$C450))/(1+$M$13^2/$C450)+$M$13*SQRT(($D450/$C450)*(1-$D450/$C450)/$C450+$M$13^2/(4*$C450^2))/(1+$M$13^2/$C450)))</f>
        <v/>
      </c>
      <c r="J450" s="23">
        <f>IF($A450="","",IF(LEFT(TRIM($A450),5)="Total","ignored: a Total row",IF($F450="no match","BLOCK NOW: nothing to do with what you sell",IF($G450="","WATCH: no clicks yet",IF($I450&lt;$M$14,"BLOCK: had a fair chance, confidently below",IF($H450&gt;$M$14,"KEEP: confidently above the benchmark",IF($C450&lt;$M$15,"WATCH: too few clicks to judge","WATCH: undecided")))))))</f>
        <v/>
      </c>
      <c r="K450" s="24">
        <f>IF(OR($A450="",LEFT(TRIM($A450),5)="Total"),0,1)</f>
        <v/>
      </c>
    </row>
    <row r="451">
      <c r="F451" s="23">
        <f>IF(OR($A451="",LEFT(TRIM($A451),5)="Total"),"",IF(OR(IF($M$4="",FALSE,ISNUMBER(SEARCH($M$4,$A451))),IF($M$5="",FALSE,ISNUMBER(SEARCH($M$5,$A451))),IF($M$6="",FALSE,ISNUMBER(SEARCH($M$6,$A451))),IF($M$7="",FALSE,ISNUMBER(SEARCH($M$7,$A451))),IF($M$8="",FALSE,ISNUMBER(SEARCH($M$8,$A451)))),"match","no match"))</f>
        <v/>
      </c>
      <c r="G451" s="12">
        <f>IF(OR(OR($A451="",LEFT(TRIM($A451),5)="Total"),NOT(ISNUMBER($C451)),$C451=0),"",$D451/$C451)</f>
        <v/>
      </c>
      <c r="H451" s="12">
        <f>IF($G451="","",MAX(0,(($D451/$C451)+$M$13^2/(2*$C451))/(1+$M$13^2/$C451)-$M$13*SQRT(($D451/$C451)*(1-$D451/$C451)/$C451+$M$13^2/(4*$C451^2))/(1+$M$13^2/$C451)))</f>
        <v/>
      </c>
      <c r="I451" s="12">
        <f>IF($G451="","",MIN(1,(($D451/$C451)+$M$13^2/(2*$C451))/(1+$M$13^2/$C451)+$M$13*SQRT(($D451/$C451)*(1-$D451/$C451)/$C451+$M$13^2/(4*$C451^2))/(1+$M$13^2/$C451)))</f>
        <v/>
      </c>
      <c r="J451" s="23">
        <f>IF($A451="","",IF(LEFT(TRIM($A451),5)="Total","ignored: a Total row",IF($F451="no match","BLOCK NOW: nothing to do with what you sell",IF($G451="","WATCH: no clicks yet",IF($I451&lt;$M$14,"BLOCK: had a fair chance, confidently below",IF($H451&gt;$M$14,"KEEP: confidently above the benchmark",IF($C451&lt;$M$15,"WATCH: too few clicks to judge","WATCH: undecided")))))))</f>
        <v/>
      </c>
      <c r="K451" s="24">
        <f>IF(OR($A451="",LEFT(TRIM($A451),5)="Total"),0,1)</f>
        <v/>
      </c>
    </row>
    <row r="452">
      <c r="F452" s="23">
        <f>IF(OR($A452="",LEFT(TRIM($A452),5)="Total"),"",IF(OR(IF($M$4="",FALSE,ISNUMBER(SEARCH($M$4,$A452))),IF($M$5="",FALSE,ISNUMBER(SEARCH($M$5,$A452))),IF($M$6="",FALSE,ISNUMBER(SEARCH($M$6,$A452))),IF($M$7="",FALSE,ISNUMBER(SEARCH($M$7,$A452))),IF($M$8="",FALSE,ISNUMBER(SEARCH($M$8,$A452)))),"match","no match"))</f>
        <v/>
      </c>
      <c r="G452" s="12">
        <f>IF(OR(OR($A452="",LEFT(TRIM($A452),5)="Total"),NOT(ISNUMBER($C452)),$C452=0),"",$D452/$C452)</f>
        <v/>
      </c>
      <c r="H452" s="12">
        <f>IF($G452="","",MAX(0,(($D452/$C452)+$M$13^2/(2*$C452))/(1+$M$13^2/$C452)-$M$13*SQRT(($D452/$C452)*(1-$D452/$C452)/$C452+$M$13^2/(4*$C452^2))/(1+$M$13^2/$C452)))</f>
        <v/>
      </c>
      <c r="I452" s="12">
        <f>IF($G452="","",MIN(1,(($D452/$C452)+$M$13^2/(2*$C452))/(1+$M$13^2/$C452)+$M$13*SQRT(($D452/$C452)*(1-$D452/$C452)/$C452+$M$13^2/(4*$C452^2))/(1+$M$13^2/$C452)))</f>
        <v/>
      </c>
      <c r="J452" s="23">
        <f>IF($A452="","",IF(LEFT(TRIM($A452),5)="Total","ignored: a Total row",IF($F452="no match","BLOCK NOW: nothing to do with what you sell",IF($G452="","WATCH: no clicks yet",IF($I452&lt;$M$14,"BLOCK: had a fair chance, confidently below",IF($H452&gt;$M$14,"KEEP: confidently above the benchmark",IF($C452&lt;$M$15,"WATCH: too few clicks to judge","WATCH: undecided")))))))</f>
        <v/>
      </c>
      <c r="K452" s="24">
        <f>IF(OR($A452="",LEFT(TRIM($A452),5)="Total"),0,1)</f>
        <v/>
      </c>
    </row>
    <row r="453">
      <c r="F453" s="23">
        <f>IF(OR($A453="",LEFT(TRIM($A453),5)="Total"),"",IF(OR(IF($M$4="",FALSE,ISNUMBER(SEARCH($M$4,$A453))),IF($M$5="",FALSE,ISNUMBER(SEARCH($M$5,$A453))),IF($M$6="",FALSE,ISNUMBER(SEARCH($M$6,$A453))),IF($M$7="",FALSE,ISNUMBER(SEARCH($M$7,$A453))),IF($M$8="",FALSE,ISNUMBER(SEARCH($M$8,$A453)))),"match","no match"))</f>
        <v/>
      </c>
      <c r="G453" s="12">
        <f>IF(OR(OR($A453="",LEFT(TRIM($A453),5)="Total"),NOT(ISNUMBER($C453)),$C453=0),"",$D453/$C453)</f>
        <v/>
      </c>
      <c r="H453" s="12">
        <f>IF($G453="","",MAX(0,(($D453/$C453)+$M$13^2/(2*$C453))/(1+$M$13^2/$C453)-$M$13*SQRT(($D453/$C453)*(1-$D453/$C453)/$C453+$M$13^2/(4*$C453^2))/(1+$M$13^2/$C453)))</f>
        <v/>
      </c>
      <c r="I453" s="12">
        <f>IF($G453="","",MIN(1,(($D453/$C453)+$M$13^2/(2*$C453))/(1+$M$13^2/$C453)+$M$13*SQRT(($D453/$C453)*(1-$D453/$C453)/$C453+$M$13^2/(4*$C453^2))/(1+$M$13^2/$C453)))</f>
        <v/>
      </c>
      <c r="J453" s="23">
        <f>IF($A453="","",IF(LEFT(TRIM($A453),5)="Total","ignored: a Total row",IF($F453="no match","BLOCK NOW: nothing to do with what you sell",IF($G453="","WATCH: no clicks yet",IF($I453&lt;$M$14,"BLOCK: had a fair chance, confidently below",IF($H453&gt;$M$14,"KEEP: confidently above the benchmark",IF($C453&lt;$M$15,"WATCH: too few clicks to judge","WATCH: undecided")))))))</f>
        <v/>
      </c>
      <c r="K453" s="24">
        <f>IF(OR($A453="",LEFT(TRIM($A453),5)="Total"),0,1)</f>
        <v/>
      </c>
    </row>
    <row r="454">
      <c r="F454" s="23">
        <f>IF(OR($A454="",LEFT(TRIM($A454),5)="Total"),"",IF(OR(IF($M$4="",FALSE,ISNUMBER(SEARCH($M$4,$A454))),IF($M$5="",FALSE,ISNUMBER(SEARCH($M$5,$A454))),IF($M$6="",FALSE,ISNUMBER(SEARCH($M$6,$A454))),IF($M$7="",FALSE,ISNUMBER(SEARCH($M$7,$A454))),IF($M$8="",FALSE,ISNUMBER(SEARCH($M$8,$A454)))),"match","no match"))</f>
        <v/>
      </c>
      <c r="G454" s="12">
        <f>IF(OR(OR($A454="",LEFT(TRIM($A454),5)="Total"),NOT(ISNUMBER($C454)),$C454=0),"",$D454/$C454)</f>
        <v/>
      </c>
      <c r="H454" s="12">
        <f>IF($G454="","",MAX(0,(($D454/$C454)+$M$13^2/(2*$C454))/(1+$M$13^2/$C454)-$M$13*SQRT(($D454/$C454)*(1-$D454/$C454)/$C454+$M$13^2/(4*$C454^2))/(1+$M$13^2/$C454)))</f>
        <v/>
      </c>
      <c r="I454" s="12">
        <f>IF($G454="","",MIN(1,(($D454/$C454)+$M$13^2/(2*$C454))/(1+$M$13^2/$C454)+$M$13*SQRT(($D454/$C454)*(1-$D454/$C454)/$C454+$M$13^2/(4*$C454^2))/(1+$M$13^2/$C454)))</f>
        <v/>
      </c>
      <c r="J454" s="23">
        <f>IF($A454="","",IF(LEFT(TRIM($A454),5)="Total","ignored: a Total row",IF($F454="no match","BLOCK NOW: nothing to do with what you sell",IF($G454="","WATCH: no clicks yet",IF($I454&lt;$M$14,"BLOCK: had a fair chance, confidently below",IF($H454&gt;$M$14,"KEEP: confidently above the benchmark",IF($C454&lt;$M$15,"WATCH: too few clicks to judge","WATCH: undecided")))))))</f>
        <v/>
      </c>
      <c r="K454" s="24">
        <f>IF(OR($A454="",LEFT(TRIM($A454),5)="Total"),0,1)</f>
        <v/>
      </c>
    </row>
    <row r="455">
      <c r="F455" s="23">
        <f>IF(OR($A455="",LEFT(TRIM($A455),5)="Total"),"",IF(OR(IF($M$4="",FALSE,ISNUMBER(SEARCH($M$4,$A455))),IF($M$5="",FALSE,ISNUMBER(SEARCH($M$5,$A455))),IF($M$6="",FALSE,ISNUMBER(SEARCH($M$6,$A455))),IF($M$7="",FALSE,ISNUMBER(SEARCH($M$7,$A455))),IF($M$8="",FALSE,ISNUMBER(SEARCH($M$8,$A455)))),"match","no match"))</f>
        <v/>
      </c>
      <c r="G455" s="12">
        <f>IF(OR(OR($A455="",LEFT(TRIM($A455),5)="Total"),NOT(ISNUMBER($C455)),$C455=0),"",$D455/$C455)</f>
        <v/>
      </c>
      <c r="H455" s="12">
        <f>IF($G455="","",MAX(0,(($D455/$C455)+$M$13^2/(2*$C455))/(1+$M$13^2/$C455)-$M$13*SQRT(($D455/$C455)*(1-$D455/$C455)/$C455+$M$13^2/(4*$C455^2))/(1+$M$13^2/$C455)))</f>
        <v/>
      </c>
      <c r="I455" s="12">
        <f>IF($G455="","",MIN(1,(($D455/$C455)+$M$13^2/(2*$C455))/(1+$M$13^2/$C455)+$M$13*SQRT(($D455/$C455)*(1-$D455/$C455)/$C455+$M$13^2/(4*$C455^2))/(1+$M$13^2/$C455)))</f>
        <v/>
      </c>
      <c r="J455" s="23">
        <f>IF($A455="","",IF(LEFT(TRIM($A455),5)="Total","ignored: a Total row",IF($F455="no match","BLOCK NOW: nothing to do with what you sell",IF($G455="","WATCH: no clicks yet",IF($I455&lt;$M$14,"BLOCK: had a fair chance, confidently below",IF($H455&gt;$M$14,"KEEP: confidently above the benchmark",IF($C455&lt;$M$15,"WATCH: too few clicks to judge","WATCH: undecided")))))))</f>
        <v/>
      </c>
      <c r="K455" s="24">
        <f>IF(OR($A455="",LEFT(TRIM($A455),5)="Total"),0,1)</f>
        <v/>
      </c>
    </row>
    <row r="456">
      <c r="F456" s="23">
        <f>IF(OR($A456="",LEFT(TRIM($A456),5)="Total"),"",IF(OR(IF($M$4="",FALSE,ISNUMBER(SEARCH($M$4,$A456))),IF($M$5="",FALSE,ISNUMBER(SEARCH($M$5,$A456))),IF($M$6="",FALSE,ISNUMBER(SEARCH($M$6,$A456))),IF($M$7="",FALSE,ISNUMBER(SEARCH($M$7,$A456))),IF($M$8="",FALSE,ISNUMBER(SEARCH($M$8,$A456)))),"match","no match"))</f>
        <v/>
      </c>
      <c r="G456" s="12">
        <f>IF(OR(OR($A456="",LEFT(TRIM($A456),5)="Total"),NOT(ISNUMBER($C456)),$C456=0),"",$D456/$C456)</f>
        <v/>
      </c>
      <c r="H456" s="12">
        <f>IF($G456="","",MAX(0,(($D456/$C456)+$M$13^2/(2*$C456))/(1+$M$13^2/$C456)-$M$13*SQRT(($D456/$C456)*(1-$D456/$C456)/$C456+$M$13^2/(4*$C456^2))/(1+$M$13^2/$C456)))</f>
        <v/>
      </c>
      <c r="I456" s="12">
        <f>IF($G456="","",MIN(1,(($D456/$C456)+$M$13^2/(2*$C456))/(1+$M$13^2/$C456)+$M$13*SQRT(($D456/$C456)*(1-$D456/$C456)/$C456+$M$13^2/(4*$C456^2))/(1+$M$13^2/$C456)))</f>
        <v/>
      </c>
      <c r="J456" s="23">
        <f>IF($A456="","",IF(LEFT(TRIM($A456),5)="Total","ignored: a Total row",IF($F456="no match","BLOCK NOW: nothing to do with what you sell",IF($G456="","WATCH: no clicks yet",IF($I456&lt;$M$14,"BLOCK: had a fair chance, confidently below",IF($H456&gt;$M$14,"KEEP: confidently above the benchmark",IF($C456&lt;$M$15,"WATCH: too few clicks to judge","WATCH: undecided")))))))</f>
        <v/>
      </c>
      <c r="K456" s="24">
        <f>IF(OR($A456="",LEFT(TRIM($A456),5)="Total"),0,1)</f>
        <v/>
      </c>
    </row>
    <row r="457">
      <c r="F457" s="23">
        <f>IF(OR($A457="",LEFT(TRIM($A457),5)="Total"),"",IF(OR(IF($M$4="",FALSE,ISNUMBER(SEARCH($M$4,$A457))),IF($M$5="",FALSE,ISNUMBER(SEARCH($M$5,$A457))),IF($M$6="",FALSE,ISNUMBER(SEARCH($M$6,$A457))),IF($M$7="",FALSE,ISNUMBER(SEARCH($M$7,$A457))),IF($M$8="",FALSE,ISNUMBER(SEARCH($M$8,$A457)))),"match","no match"))</f>
        <v/>
      </c>
      <c r="G457" s="12">
        <f>IF(OR(OR($A457="",LEFT(TRIM($A457),5)="Total"),NOT(ISNUMBER($C457)),$C457=0),"",$D457/$C457)</f>
        <v/>
      </c>
      <c r="H457" s="12">
        <f>IF($G457="","",MAX(0,(($D457/$C457)+$M$13^2/(2*$C457))/(1+$M$13^2/$C457)-$M$13*SQRT(($D457/$C457)*(1-$D457/$C457)/$C457+$M$13^2/(4*$C457^2))/(1+$M$13^2/$C457)))</f>
        <v/>
      </c>
      <c r="I457" s="12">
        <f>IF($G457="","",MIN(1,(($D457/$C457)+$M$13^2/(2*$C457))/(1+$M$13^2/$C457)+$M$13*SQRT(($D457/$C457)*(1-$D457/$C457)/$C457+$M$13^2/(4*$C457^2))/(1+$M$13^2/$C457)))</f>
        <v/>
      </c>
      <c r="J457" s="23">
        <f>IF($A457="","",IF(LEFT(TRIM($A457),5)="Total","ignored: a Total row",IF($F457="no match","BLOCK NOW: nothing to do with what you sell",IF($G457="","WATCH: no clicks yet",IF($I457&lt;$M$14,"BLOCK: had a fair chance, confidently below",IF($H457&gt;$M$14,"KEEP: confidently above the benchmark",IF($C457&lt;$M$15,"WATCH: too few clicks to judge","WATCH: undecided")))))))</f>
        <v/>
      </c>
      <c r="K457" s="24">
        <f>IF(OR($A457="",LEFT(TRIM($A457),5)="Total"),0,1)</f>
        <v/>
      </c>
    </row>
    <row r="458">
      <c r="F458" s="23">
        <f>IF(OR($A458="",LEFT(TRIM($A458),5)="Total"),"",IF(OR(IF($M$4="",FALSE,ISNUMBER(SEARCH($M$4,$A458))),IF($M$5="",FALSE,ISNUMBER(SEARCH($M$5,$A458))),IF($M$6="",FALSE,ISNUMBER(SEARCH($M$6,$A458))),IF($M$7="",FALSE,ISNUMBER(SEARCH($M$7,$A458))),IF($M$8="",FALSE,ISNUMBER(SEARCH($M$8,$A458)))),"match","no match"))</f>
        <v/>
      </c>
      <c r="G458" s="12">
        <f>IF(OR(OR($A458="",LEFT(TRIM($A458),5)="Total"),NOT(ISNUMBER($C458)),$C458=0),"",$D458/$C458)</f>
        <v/>
      </c>
      <c r="H458" s="12">
        <f>IF($G458="","",MAX(0,(($D458/$C458)+$M$13^2/(2*$C458))/(1+$M$13^2/$C458)-$M$13*SQRT(($D458/$C458)*(1-$D458/$C458)/$C458+$M$13^2/(4*$C458^2))/(1+$M$13^2/$C458)))</f>
        <v/>
      </c>
      <c r="I458" s="12">
        <f>IF($G458="","",MIN(1,(($D458/$C458)+$M$13^2/(2*$C458))/(1+$M$13^2/$C458)+$M$13*SQRT(($D458/$C458)*(1-$D458/$C458)/$C458+$M$13^2/(4*$C458^2))/(1+$M$13^2/$C458)))</f>
        <v/>
      </c>
      <c r="J458" s="23">
        <f>IF($A458="","",IF(LEFT(TRIM($A458),5)="Total","ignored: a Total row",IF($F458="no match","BLOCK NOW: nothing to do with what you sell",IF($G458="","WATCH: no clicks yet",IF($I458&lt;$M$14,"BLOCK: had a fair chance, confidently below",IF($H458&gt;$M$14,"KEEP: confidently above the benchmark",IF($C458&lt;$M$15,"WATCH: too few clicks to judge","WATCH: undecided")))))))</f>
        <v/>
      </c>
      <c r="K458" s="24">
        <f>IF(OR($A458="",LEFT(TRIM($A458),5)="Total"),0,1)</f>
        <v/>
      </c>
    </row>
    <row r="459">
      <c r="F459" s="23">
        <f>IF(OR($A459="",LEFT(TRIM($A459),5)="Total"),"",IF(OR(IF($M$4="",FALSE,ISNUMBER(SEARCH($M$4,$A459))),IF($M$5="",FALSE,ISNUMBER(SEARCH($M$5,$A459))),IF($M$6="",FALSE,ISNUMBER(SEARCH($M$6,$A459))),IF($M$7="",FALSE,ISNUMBER(SEARCH($M$7,$A459))),IF($M$8="",FALSE,ISNUMBER(SEARCH($M$8,$A459)))),"match","no match"))</f>
        <v/>
      </c>
      <c r="G459" s="12">
        <f>IF(OR(OR($A459="",LEFT(TRIM($A459),5)="Total"),NOT(ISNUMBER($C459)),$C459=0),"",$D459/$C459)</f>
        <v/>
      </c>
      <c r="H459" s="12">
        <f>IF($G459="","",MAX(0,(($D459/$C459)+$M$13^2/(2*$C459))/(1+$M$13^2/$C459)-$M$13*SQRT(($D459/$C459)*(1-$D459/$C459)/$C459+$M$13^2/(4*$C459^2))/(1+$M$13^2/$C459)))</f>
        <v/>
      </c>
      <c r="I459" s="12">
        <f>IF($G459="","",MIN(1,(($D459/$C459)+$M$13^2/(2*$C459))/(1+$M$13^2/$C459)+$M$13*SQRT(($D459/$C459)*(1-$D459/$C459)/$C459+$M$13^2/(4*$C459^2))/(1+$M$13^2/$C459)))</f>
        <v/>
      </c>
      <c r="J459" s="23">
        <f>IF($A459="","",IF(LEFT(TRIM($A459),5)="Total","ignored: a Total row",IF($F459="no match","BLOCK NOW: nothing to do with what you sell",IF($G459="","WATCH: no clicks yet",IF($I459&lt;$M$14,"BLOCK: had a fair chance, confidently below",IF($H459&gt;$M$14,"KEEP: confidently above the benchmark",IF($C459&lt;$M$15,"WATCH: too few clicks to judge","WATCH: undecided")))))))</f>
        <v/>
      </c>
      <c r="K459" s="24">
        <f>IF(OR($A459="",LEFT(TRIM($A459),5)="Total"),0,1)</f>
        <v/>
      </c>
    </row>
    <row r="460">
      <c r="F460" s="23">
        <f>IF(OR($A460="",LEFT(TRIM($A460),5)="Total"),"",IF(OR(IF($M$4="",FALSE,ISNUMBER(SEARCH($M$4,$A460))),IF($M$5="",FALSE,ISNUMBER(SEARCH($M$5,$A460))),IF($M$6="",FALSE,ISNUMBER(SEARCH($M$6,$A460))),IF($M$7="",FALSE,ISNUMBER(SEARCH($M$7,$A460))),IF($M$8="",FALSE,ISNUMBER(SEARCH($M$8,$A460)))),"match","no match"))</f>
        <v/>
      </c>
      <c r="G460" s="12">
        <f>IF(OR(OR($A460="",LEFT(TRIM($A460),5)="Total"),NOT(ISNUMBER($C460)),$C460=0),"",$D460/$C460)</f>
        <v/>
      </c>
      <c r="H460" s="12">
        <f>IF($G460="","",MAX(0,(($D460/$C460)+$M$13^2/(2*$C460))/(1+$M$13^2/$C460)-$M$13*SQRT(($D460/$C460)*(1-$D460/$C460)/$C460+$M$13^2/(4*$C460^2))/(1+$M$13^2/$C460)))</f>
        <v/>
      </c>
      <c r="I460" s="12">
        <f>IF($G460="","",MIN(1,(($D460/$C460)+$M$13^2/(2*$C460))/(1+$M$13^2/$C460)+$M$13*SQRT(($D460/$C460)*(1-$D460/$C460)/$C460+$M$13^2/(4*$C460^2))/(1+$M$13^2/$C460)))</f>
        <v/>
      </c>
      <c r="J460" s="23">
        <f>IF($A460="","",IF(LEFT(TRIM($A460),5)="Total","ignored: a Total row",IF($F460="no match","BLOCK NOW: nothing to do with what you sell",IF($G460="","WATCH: no clicks yet",IF($I460&lt;$M$14,"BLOCK: had a fair chance, confidently below",IF($H460&gt;$M$14,"KEEP: confidently above the benchmark",IF($C460&lt;$M$15,"WATCH: too few clicks to judge","WATCH: undecided")))))))</f>
        <v/>
      </c>
      <c r="K460" s="24">
        <f>IF(OR($A460="",LEFT(TRIM($A460),5)="Total"),0,1)</f>
        <v/>
      </c>
    </row>
    <row r="461">
      <c r="F461" s="23">
        <f>IF(OR($A461="",LEFT(TRIM($A461),5)="Total"),"",IF(OR(IF($M$4="",FALSE,ISNUMBER(SEARCH($M$4,$A461))),IF($M$5="",FALSE,ISNUMBER(SEARCH($M$5,$A461))),IF($M$6="",FALSE,ISNUMBER(SEARCH($M$6,$A461))),IF($M$7="",FALSE,ISNUMBER(SEARCH($M$7,$A461))),IF($M$8="",FALSE,ISNUMBER(SEARCH($M$8,$A461)))),"match","no match"))</f>
        <v/>
      </c>
      <c r="G461" s="12">
        <f>IF(OR(OR($A461="",LEFT(TRIM($A461),5)="Total"),NOT(ISNUMBER($C461)),$C461=0),"",$D461/$C461)</f>
        <v/>
      </c>
      <c r="H461" s="12">
        <f>IF($G461="","",MAX(0,(($D461/$C461)+$M$13^2/(2*$C461))/(1+$M$13^2/$C461)-$M$13*SQRT(($D461/$C461)*(1-$D461/$C461)/$C461+$M$13^2/(4*$C461^2))/(1+$M$13^2/$C461)))</f>
        <v/>
      </c>
      <c r="I461" s="12">
        <f>IF($G461="","",MIN(1,(($D461/$C461)+$M$13^2/(2*$C461))/(1+$M$13^2/$C461)+$M$13*SQRT(($D461/$C461)*(1-$D461/$C461)/$C461+$M$13^2/(4*$C461^2))/(1+$M$13^2/$C461)))</f>
        <v/>
      </c>
      <c r="J461" s="23">
        <f>IF($A461="","",IF(LEFT(TRIM($A461),5)="Total","ignored: a Total row",IF($F461="no match","BLOCK NOW: nothing to do with what you sell",IF($G461="","WATCH: no clicks yet",IF($I461&lt;$M$14,"BLOCK: had a fair chance, confidently below",IF($H461&gt;$M$14,"KEEP: confidently above the benchmark",IF($C461&lt;$M$15,"WATCH: too few clicks to judge","WATCH: undecided")))))))</f>
        <v/>
      </c>
      <c r="K461" s="24">
        <f>IF(OR($A461="",LEFT(TRIM($A461),5)="Total"),0,1)</f>
        <v/>
      </c>
    </row>
    <row r="462">
      <c r="F462" s="23">
        <f>IF(OR($A462="",LEFT(TRIM($A462),5)="Total"),"",IF(OR(IF($M$4="",FALSE,ISNUMBER(SEARCH($M$4,$A462))),IF($M$5="",FALSE,ISNUMBER(SEARCH($M$5,$A462))),IF($M$6="",FALSE,ISNUMBER(SEARCH($M$6,$A462))),IF($M$7="",FALSE,ISNUMBER(SEARCH($M$7,$A462))),IF($M$8="",FALSE,ISNUMBER(SEARCH($M$8,$A462)))),"match","no match"))</f>
        <v/>
      </c>
      <c r="G462" s="12">
        <f>IF(OR(OR($A462="",LEFT(TRIM($A462),5)="Total"),NOT(ISNUMBER($C462)),$C462=0),"",$D462/$C462)</f>
        <v/>
      </c>
      <c r="H462" s="12">
        <f>IF($G462="","",MAX(0,(($D462/$C462)+$M$13^2/(2*$C462))/(1+$M$13^2/$C462)-$M$13*SQRT(($D462/$C462)*(1-$D462/$C462)/$C462+$M$13^2/(4*$C462^2))/(1+$M$13^2/$C462)))</f>
        <v/>
      </c>
      <c r="I462" s="12">
        <f>IF($G462="","",MIN(1,(($D462/$C462)+$M$13^2/(2*$C462))/(1+$M$13^2/$C462)+$M$13*SQRT(($D462/$C462)*(1-$D462/$C462)/$C462+$M$13^2/(4*$C462^2))/(1+$M$13^2/$C462)))</f>
        <v/>
      </c>
      <c r="J462" s="23">
        <f>IF($A462="","",IF(LEFT(TRIM($A462),5)="Total","ignored: a Total row",IF($F462="no match","BLOCK NOW: nothing to do with what you sell",IF($G462="","WATCH: no clicks yet",IF($I462&lt;$M$14,"BLOCK: had a fair chance, confidently below",IF($H462&gt;$M$14,"KEEP: confidently above the benchmark",IF($C462&lt;$M$15,"WATCH: too few clicks to judge","WATCH: undecided")))))))</f>
        <v/>
      </c>
      <c r="K462" s="24">
        <f>IF(OR($A462="",LEFT(TRIM($A462),5)="Total"),0,1)</f>
        <v/>
      </c>
    </row>
    <row r="463">
      <c r="F463" s="23">
        <f>IF(OR($A463="",LEFT(TRIM($A463),5)="Total"),"",IF(OR(IF($M$4="",FALSE,ISNUMBER(SEARCH($M$4,$A463))),IF($M$5="",FALSE,ISNUMBER(SEARCH($M$5,$A463))),IF($M$6="",FALSE,ISNUMBER(SEARCH($M$6,$A463))),IF($M$7="",FALSE,ISNUMBER(SEARCH($M$7,$A463))),IF($M$8="",FALSE,ISNUMBER(SEARCH($M$8,$A463)))),"match","no match"))</f>
        <v/>
      </c>
      <c r="G463" s="12">
        <f>IF(OR(OR($A463="",LEFT(TRIM($A463),5)="Total"),NOT(ISNUMBER($C463)),$C463=0),"",$D463/$C463)</f>
        <v/>
      </c>
      <c r="H463" s="12">
        <f>IF($G463="","",MAX(0,(($D463/$C463)+$M$13^2/(2*$C463))/(1+$M$13^2/$C463)-$M$13*SQRT(($D463/$C463)*(1-$D463/$C463)/$C463+$M$13^2/(4*$C463^2))/(1+$M$13^2/$C463)))</f>
        <v/>
      </c>
      <c r="I463" s="12">
        <f>IF($G463="","",MIN(1,(($D463/$C463)+$M$13^2/(2*$C463))/(1+$M$13^2/$C463)+$M$13*SQRT(($D463/$C463)*(1-$D463/$C463)/$C463+$M$13^2/(4*$C463^2))/(1+$M$13^2/$C463)))</f>
        <v/>
      </c>
      <c r="J463" s="23">
        <f>IF($A463="","",IF(LEFT(TRIM($A463),5)="Total","ignored: a Total row",IF($F463="no match","BLOCK NOW: nothing to do with what you sell",IF($G463="","WATCH: no clicks yet",IF($I463&lt;$M$14,"BLOCK: had a fair chance, confidently below",IF($H463&gt;$M$14,"KEEP: confidently above the benchmark",IF($C463&lt;$M$15,"WATCH: too few clicks to judge","WATCH: undecided")))))))</f>
        <v/>
      </c>
      <c r="K463" s="24">
        <f>IF(OR($A463="",LEFT(TRIM($A463),5)="Total"),0,1)</f>
        <v/>
      </c>
    </row>
    <row r="464">
      <c r="F464" s="23">
        <f>IF(OR($A464="",LEFT(TRIM($A464),5)="Total"),"",IF(OR(IF($M$4="",FALSE,ISNUMBER(SEARCH($M$4,$A464))),IF($M$5="",FALSE,ISNUMBER(SEARCH($M$5,$A464))),IF($M$6="",FALSE,ISNUMBER(SEARCH($M$6,$A464))),IF($M$7="",FALSE,ISNUMBER(SEARCH($M$7,$A464))),IF($M$8="",FALSE,ISNUMBER(SEARCH($M$8,$A464)))),"match","no match"))</f>
        <v/>
      </c>
      <c r="G464" s="12">
        <f>IF(OR(OR($A464="",LEFT(TRIM($A464),5)="Total"),NOT(ISNUMBER($C464)),$C464=0),"",$D464/$C464)</f>
        <v/>
      </c>
      <c r="H464" s="12">
        <f>IF($G464="","",MAX(0,(($D464/$C464)+$M$13^2/(2*$C464))/(1+$M$13^2/$C464)-$M$13*SQRT(($D464/$C464)*(1-$D464/$C464)/$C464+$M$13^2/(4*$C464^2))/(1+$M$13^2/$C464)))</f>
        <v/>
      </c>
      <c r="I464" s="12">
        <f>IF($G464="","",MIN(1,(($D464/$C464)+$M$13^2/(2*$C464))/(1+$M$13^2/$C464)+$M$13*SQRT(($D464/$C464)*(1-$D464/$C464)/$C464+$M$13^2/(4*$C464^2))/(1+$M$13^2/$C464)))</f>
        <v/>
      </c>
      <c r="J464" s="23">
        <f>IF($A464="","",IF(LEFT(TRIM($A464),5)="Total","ignored: a Total row",IF($F464="no match","BLOCK NOW: nothing to do with what you sell",IF($G464="","WATCH: no clicks yet",IF($I464&lt;$M$14,"BLOCK: had a fair chance, confidently below",IF($H464&gt;$M$14,"KEEP: confidently above the benchmark",IF($C464&lt;$M$15,"WATCH: too few clicks to judge","WATCH: undecided")))))))</f>
        <v/>
      </c>
      <c r="K464" s="24">
        <f>IF(OR($A464="",LEFT(TRIM($A464),5)="Total"),0,1)</f>
        <v/>
      </c>
    </row>
    <row r="465">
      <c r="F465" s="23">
        <f>IF(OR($A465="",LEFT(TRIM($A465),5)="Total"),"",IF(OR(IF($M$4="",FALSE,ISNUMBER(SEARCH($M$4,$A465))),IF($M$5="",FALSE,ISNUMBER(SEARCH($M$5,$A465))),IF($M$6="",FALSE,ISNUMBER(SEARCH($M$6,$A465))),IF($M$7="",FALSE,ISNUMBER(SEARCH($M$7,$A465))),IF($M$8="",FALSE,ISNUMBER(SEARCH($M$8,$A465)))),"match","no match"))</f>
        <v/>
      </c>
      <c r="G465" s="12">
        <f>IF(OR(OR($A465="",LEFT(TRIM($A465),5)="Total"),NOT(ISNUMBER($C465)),$C465=0),"",$D465/$C465)</f>
        <v/>
      </c>
      <c r="H465" s="12">
        <f>IF($G465="","",MAX(0,(($D465/$C465)+$M$13^2/(2*$C465))/(1+$M$13^2/$C465)-$M$13*SQRT(($D465/$C465)*(1-$D465/$C465)/$C465+$M$13^2/(4*$C465^2))/(1+$M$13^2/$C465)))</f>
        <v/>
      </c>
      <c r="I465" s="12">
        <f>IF($G465="","",MIN(1,(($D465/$C465)+$M$13^2/(2*$C465))/(1+$M$13^2/$C465)+$M$13*SQRT(($D465/$C465)*(1-$D465/$C465)/$C465+$M$13^2/(4*$C465^2))/(1+$M$13^2/$C465)))</f>
        <v/>
      </c>
      <c r="J465" s="23">
        <f>IF($A465="","",IF(LEFT(TRIM($A465),5)="Total","ignored: a Total row",IF($F465="no match","BLOCK NOW: nothing to do with what you sell",IF($G465="","WATCH: no clicks yet",IF($I465&lt;$M$14,"BLOCK: had a fair chance, confidently below",IF($H465&gt;$M$14,"KEEP: confidently above the benchmark",IF($C465&lt;$M$15,"WATCH: too few clicks to judge","WATCH: undecided")))))))</f>
        <v/>
      </c>
      <c r="K465" s="24">
        <f>IF(OR($A465="",LEFT(TRIM($A465),5)="Total"),0,1)</f>
        <v/>
      </c>
    </row>
    <row r="466">
      <c r="F466" s="23">
        <f>IF(OR($A466="",LEFT(TRIM($A466),5)="Total"),"",IF(OR(IF($M$4="",FALSE,ISNUMBER(SEARCH($M$4,$A466))),IF($M$5="",FALSE,ISNUMBER(SEARCH($M$5,$A466))),IF($M$6="",FALSE,ISNUMBER(SEARCH($M$6,$A466))),IF($M$7="",FALSE,ISNUMBER(SEARCH($M$7,$A466))),IF($M$8="",FALSE,ISNUMBER(SEARCH($M$8,$A466)))),"match","no match"))</f>
        <v/>
      </c>
      <c r="G466" s="12">
        <f>IF(OR(OR($A466="",LEFT(TRIM($A466),5)="Total"),NOT(ISNUMBER($C466)),$C466=0),"",$D466/$C466)</f>
        <v/>
      </c>
      <c r="H466" s="12">
        <f>IF($G466="","",MAX(0,(($D466/$C466)+$M$13^2/(2*$C466))/(1+$M$13^2/$C466)-$M$13*SQRT(($D466/$C466)*(1-$D466/$C466)/$C466+$M$13^2/(4*$C466^2))/(1+$M$13^2/$C466)))</f>
        <v/>
      </c>
      <c r="I466" s="12">
        <f>IF($G466="","",MIN(1,(($D466/$C466)+$M$13^2/(2*$C466))/(1+$M$13^2/$C466)+$M$13*SQRT(($D466/$C466)*(1-$D466/$C466)/$C466+$M$13^2/(4*$C466^2))/(1+$M$13^2/$C466)))</f>
        <v/>
      </c>
      <c r="J466" s="23">
        <f>IF($A466="","",IF(LEFT(TRIM($A466),5)="Total","ignored: a Total row",IF($F466="no match","BLOCK NOW: nothing to do with what you sell",IF($G466="","WATCH: no clicks yet",IF($I466&lt;$M$14,"BLOCK: had a fair chance, confidently below",IF($H466&gt;$M$14,"KEEP: confidently above the benchmark",IF($C466&lt;$M$15,"WATCH: too few clicks to judge","WATCH: undecided")))))))</f>
        <v/>
      </c>
      <c r="K466" s="24">
        <f>IF(OR($A466="",LEFT(TRIM($A466),5)="Total"),0,1)</f>
        <v/>
      </c>
    </row>
    <row r="467">
      <c r="F467" s="23">
        <f>IF(OR($A467="",LEFT(TRIM($A467),5)="Total"),"",IF(OR(IF($M$4="",FALSE,ISNUMBER(SEARCH($M$4,$A467))),IF($M$5="",FALSE,ISNUMBER(SEARCH($M$5,$A467))),IF($M$6="",FALSE,ISNUMBER(SEARCH($M$6,$A467))),IF($M$7="",FALSE,ISNUMBER(SEARCH($M$7,$A467))),IF($M$8="",FALSE,ISNUMBER(SEARCH($M$8,$A467)))),"match","no match"))</f>
        <v/>
      </c>
      <c r="G467" s="12">
        <f>IF(OR(OR($A467="",LEFT(TRIM($A467),5)="Total"),NOT(ISNUMBER($C467)),$C467=0),"",$D467/$C467)</f>
        <v/>
      </c>
      <c r="H467" s="12">
        <f>IF($G467="","",MAX(0,(($D467/$C467)+$M$13^2/(2*$C467))/(1+$M$13^2/$C467)-$M$13*SQRT(($D467/$C467)*(1-$D467/$C467)/$C467+$M$13^2/(4*$C467^2))/(1+$M$13^2/$C467)))</f>
        <v/>
      </c>
      <c r="I467" s="12">
        <f>IF($G467="","",MIN(1,(($D467/$C467)+$M$13^2/(2*$C467))/(1+$M$13^2/$C467)+$M$13*SQRT(($D467/$C467)*(1-$D467/$C467)/$C467+$M$13^2/(4*$C467^2))/(1+$M$13^2/$C467)))</f>
        <v/>
      </c>
      <c r="J467" s="23">
        <f>IF($A467="","",IF(LEFT(TRIM($A467),5)="Total","ignored: a Total row",IF($F467="no match","BLOCK NOW: nothing to do with what you sell",IF($G467="","WATCH: no clicks yet",IF($I467&lt;$M$14,"BLOCK: had a fair chance, confidently below",IF($H467&gt;$M$14,"KEEP: confidently above the benchmark",IF($C467&lt;$M$15,"WATCH: too few clicks to judge","WATCH: undecided")))))))</f>
        <v/>
      </c>
      <c r="K467" s="24">
        <f>IF(OR($A467="",LEFT(TRIM($A467),5)="Total"),0,1)</f>
        <v/>
      </c>
    </row>
    <row r="468">
      <c r="F468" s="23">
        <f>IF(OR($A468="",LEFT(TRIM($A468),5)="Total"),"",IF(OR(IF($M$4="",FALSE,ISNUMBER(SEARCH($M$4,$A468))),IF($M$5="",FALSE,ISNUMBER(SEARCH($M$5,$A468))),IF($M$6="",FALSE,ISNUMBER(SEARCH($M$6,$A468))),IF($M$7="",FALSE,ISNUMBER(SEARCH($M$7,$A468))),IF($M$8="",FALSE,ISNUMBER(SEARCH($M$8,$A468)))),"match","no match"))</f>
        <v/>
      </c>
      <c r="G468" s="12">
        <f>IF(OR(OR($A468="",LEFT(TRIM($A468),5)="Total"),NOT(ISNUMBER($C468)),$C468=0),"",$D468/$C468)</f>
        <v/>
      </c>
      <c r="H468" s="12">
        <f>IF($G468="","",MAX(0,(($D468/$C468)+$M$13^2/(2*$C468))/(1+$M$13^2/$C468)-$M$13*SQRT(($D468/$C468)*(1-$D468/$C468)/$C468+$M$13^2/(4*$C468^2))/(1+$M$13^2/$C468)))</f>
        <v/>
      </c>
      <c r="I468" s="12">
        <f>IF($G468="","",MIN(1,(($D468/$C468)+$M$13^2/(2*$C468))/(1+$M$13^2/$C468)+$M$13*SQRT(($D468/$C468)*(1-$D468/$C468)/$C468+$M$13^2/(4*$C468^2))/(1+$M$13^2/$C468)))</f>
        <v/>
      </c>
      <c r="J468" s="23">
        <f>IF($A468="","",IF(LEFT(TRIM($A468),5)="Total","ignored: a Total row",IF($F468="no match","BLOCK NOW: nothing to do with what you sell",IF($G468="","WATCH: no clicks yet",IF($I468&lt;$M$14,"BLOCK: had a fair chance, confidently below",IF($H468&gt;$M$14,"KEEP: confidently above the benchmark",IF($C468&lt;$M$15,"WATCH: too few clicks to judge","WATCH: undecided")))))))</f>
        <v/>
      </c>
      <c r="K468" s="24">
        <f>IF(OR($A468="",LEFT(TRIM($A468),5)="Total"),0,1)</f>
        <v/>
      </c>
    </row>
    <row r="469">
      <c r="F469" s="23">
        <f>IF(OR($A469="",LEFT(TRIM($A469),5)="Total"),"",IF(OR(IF($M$4="",FALSE,ISNUMBER(SEARCH($M$4,$A469))),IF($M$5="",FALSE,ISNUMBER(SEARCH($M$5,$A469))),IF($M$6="",FALSE,ISNUMBER(SEARCH($M$6,$A469))),IF($M$7="",FALSE,ISNUMBER(SEARCH($M$7,$A469))),IF($M$8="",FALSE,ISNUMBER(SEARCH($M$8,$A469)))),"match","no match"))</f>
        <v/>
      </c>
      <c r="G469" s="12">
        <f>IF(OR(OR($A469="",LEFT(TRIM($A469),5)="Total"),NOT(ISNUMBER($C469)),$C469=0),"",$D469/$C469)</f>
        <v/>
      </c>
      <c r="H469" s="12">
        <f>IF($G469="","",MAX(0,(($D469/$C469)+$M$13^2/(2*$C469))/(1+$M$13^2/$C469)-$M$13*SQRT(($D469/$C469)*(1-$D469/$C469)/$C469+$M$13^2/(4*$C469^2))/(1+$M$13^2/$C469)))</f>
        <v/>
      </c>
      <c r="I469" s="12">
        <f>IF($G469="","",MIN(1,(($D469/$C469)+$M$13^2/(2*$C469))/(1+$M$13^2/$C469)+$M$13*SQRT(($D469/$C469)*(1-$D469/$C469)/$C469+$M$13^2/(4*$C469^2))/(1+$M$13^2/$C469)))</f>
        <v/>
      </c>
      <c r="J469" s="23">
        <f>IF($A469="","",IF(LEFT(TRIM($A469),5)="Total","ignored: a Total row",IF($F469="no match","BLOCK NOW: nothing to do with what you sell",IF($G469="","WATCH: no clicks yet",IF($I469&lt;$M$14,"BLOCK: had a fair chance, confidently below",IF($H469&gt;$M$14,"KEEP: confidently above the benchmark",IF($C469&lt;$M$15,"WATCH: too few clicks to judge","WATCH: undecided")))))))</f>
        <v/>
      </c>
      <c r="K469" s="24">
        <f>IF(OR($A469="",LEFT(TRIM($A469),5)="Total"),0,1)</f>
        <v/>
      </c>
    </row>
    <row r="470">
      <c r="F470" s="23">
        <f>IF(OR($A470="",LEFT(TRIM($A470),5)="Total"),"",IF(OR(IF($M$4="",FALSE,ISNUMBER(SEARCH($M$4,$A470))),IF($M$5="",FALSE,ISNUMBER(SEARCH($M$5,$A470))),IF($M$6="",FALSE,ISNUMBER(SEARCH($M$6,$A470))),IF($M$7="",FALSE,ISNUMBER(SEARCH($M$7,$A470))),IF($M$8="",FALSE,ISNUMBER(SEARCH($M$8,$A470)))),"match","no match"))</f>
        <v/>
      </c>
      <c r="G470" s="12">
        <f>IF(OR(OR($A470="",LEFT(TRIM($A470),5)="Total"),NOT(ISNUMBER($C470)),$C470=0),"",$D470/$C470)</f>
        <v/>
      </c>
      <c r="H470" s="12">
        <f>IF($G470="","",MAX(0,(($D470/$C470)+$M$13^2/(2*$C470))/(1+$M$13^2/$C470)-$M$13*SQRT(($D470/$C470)*(1-$D470/$C470)/$C470+$M$13^2/(4*$C470^2))/(1+$M$13^2/$C470)))</f>
        <v/>
      </c>
      <c r="I470" s="12">
        <f>IF($G470="","",MIN(1,(($D470/$C470)+$M$13^2/(2*$C470))/(1+$M$13^2/$C470)+$M$13*SQRT(($D470/$C470)*(1-$D470/$C470)/$C470+$M$13^2/(4*$C470^2))/(1+$M$13^2/$C470)))</f>
        <v/>
      </c>
      <c r="J470" s="23">
        <f>IF($A470="","",IF(LEFT(TRIM($A470),5)="Total","ignored: a Total row",IF($F470="no match","BLOCK NOW: nothing to do with what you sell",IF($G470="","WATCH: no clicks yet",IF($I470&lt;$M$14,"BLOCK: had a fair chance, confidently below",IF($H470&gt;$M$14,"KEEP: confidently above the benchmark",IF($C470&lt;$M$15,"WATCH: too few clicks to judge","WATCH: undecided")))))))</f>
        <v/>
      </c>
      <c r="K470" s="24">
        <f>IF(OR($A470="",LEFT(TRIM($A470),5)="Total"),0,1)</f>
        <v/>
      </c>
    </row>
    <row r="471">
      <c r="F471" s="23">
        <f>IF(OR($A471="",LEFT(TRIM($A471),5)="Total"),"",IF(OR(IF($M$4="",FALSE,ISNUMBER(SEARCH($M$4,$A471))),IF($M$5="",FALSE,ISNUMBER(SEARCH($M$5,$A471))),IF($M$6="",FALSE,ISNUMBER(SEARCH($M$6,$A471))),IF($M$7="",FALSE,ISNUMBER(SEARCH($M$7,$A471))),IF($M$8="",FALSE,ISNUMBER(SEARCH($M$8,$A471)))),"match","no match"))</f>
        <v/>
      </c>
      <c r="G471" s="12">
        <f>IF(OR(OR($A471="",LEFT(TRIM($A471),5)="Total"),NOT(ISNUMBER($C471)),$C471=0),"",$D471/$C471)</f>
        <v/>
      </c>
      <c r="H471" s="12">
        <f>IF($G471="","",MAX(0,(($D471/$C471)+$M$13^2/(2*$C471))/(1+$M$13^2/$C471)-$M$13*SQRT(($D471/$C471)*(1-$D471/$C471)/$C471+$M$13^2/(4*$C471^2))/(1+$M$13^2/$C471)))</f>
        <v/>
      </c>
      <c r="I471" s="12">
        <f>IF($G471="","",MIN(1,(($D471/$C471)+$M$13^2/(2*$C471))/(1+$M$13^2/$C471)+$M$13*SQRT(($D471/$C471)*(1-$D471/$C471)/$C471+$M$13^2/(4*$C471^2))/(1+$M$13^2/$C471)))</f>
        <v/>
      </c>
      <c r="J471" s="23">
        <f>IF($A471="","",IF(LEFT(TRIM($A471),5)="Total","ignored: a Total row",IF($F471="no match","BLOCK NOW: nothing to do with what you sell",IF($G471="","WATCH: no clicks yet",IF($I471&lt;$M$14,"BLOCK: had a fair chance, confidently below",IF($H471&gt;$M$14,"KEEP: confidently above the benchmark",IF($C471&lt;$M$15,"WATCH: too few clicks to judge","WATCH: undecided")))))))</f>
        <v/>
      </c>
      <c r="K471" s="24">
        <f>IF(OR($A471="",LEFT(TRIM($A471),5)="Total"),0,1)</f>
        <v/>
      </c>
    </row>
    <row r="472">
      <c r="F472" s="23">
        <f>IF(OR($A472="",LEFT(TRIM($A472),5)="Total"),"",IF(OR(IF($M$4="",FALSE,ISNUMBER(SEARCH($M$4,$A472))),IF($M$5="",FALSE,ISNUMBER(SEARCH($M$5,$A472))),IF($M$6="",FALSE,ISNUMBER(SEARCH($M$6,$A472))),IF($M$7="",FALSE,ISNUMBER(SEARCH($M$7,$A472))),IF($M$8="",FALSE,ISNUMBER(SEARCH($M$8,$A472)))),"match","no match"))</f>
        <v/>
      </c>
      <c r="G472" s="12">
        <f>IF(OR(OR($A472="",LEFT(TRIM($A472),5)="Total"),NOT(ISNUMBER($C472)),$C472=0),"",$D472/$C472)</f>
        <v/>
      </c>
      <c r="H472" s="12">
        <f>IF($G472="","",MAX(0,(($D472/$C472)+$M$13^2/(2*$C472))/(1+$M$13^2/$C472)-$M$13*SQRT(($D472/$C472)*(1-$D472/$C472)/$C472+$M$13^2/(4*$C472^2))/(1+$M$13^2/$C472)))</f>
        <v/>
      </c>
      <c r="I472" s="12">
        <f>IF($G472="","",MIN(1,(($D472/$C472)+$M$13^2/(2*$C472))/(1+$M$13^2/$C472)+$M$13*SQRT(($D472/$C472)*(1-$D472/$C472)/$C472+$M$13^2/(4*$C472^2))/(1+$M$13^2/$C472)))</f>
        <v/>
      </c>
      <c r="J472" s="23">
        <f>IF($A472="","",IF(LEFT(TRIM($A472),5)="Total","ignored: a Total row",IF($F472="no match","BLOCK NOW: nothing to do with what you sell",IF($G472="","WATCH: no clicks yet",IF($I472&lt;$M$14,"BLOCK: had a fair chance, confidently below",IF($H472&gt;$M$14,"KEEP: confidently above the benchmark",IF($C472&lt;$M$15,"WATCH: too few clicks to judge","WATCH: undecided")))))))</f>
        <v/>
      </c>
      <c r="K472" s="24">
        <f>IF(OR($A472="",LEFT(TRIM($A472),5)="Total"),0,1)</f>
        <v/>
      </c>
    </row>
    <row r="473">
      <c r="F473" s="23">
        <f>IF(OR($A473="",LEFT(TRIM($A473),5)="Total"),"",IF(OR(IF($M$4="",FALSE,ISNUMBER(SEARCH($M$4,$A473))),IF($M$5="",FALSE,ISNUMBER(SEARCH($M$5,$A473))),IF($M$6="",FALSE,ISNUMBER(SEARCH($M$6,$A473))),IF($M$7="",FALSE,ISNUMBER(SEARCH($M$7,$A473))),IF($M$8="",FALSE,ISNUMBER(SEARCH($M$8,$A473)))),"match","no match"))</f>
        <v/>
      </c>
      <c r="G473" s="12">
        <f>IF(OR(OR($A473="",LEFT(TRIM($A473),5)="Total"),NOT(ISNUMBER($C473)),$C473=0),"",$D473/$C473)</f>
        <v/>
      </c>
      <c r="H473" s="12">
        <f>IF($G473="","",MAX(0,(($D473/$C473)+$M$13^2/(2*$C473))/(1+$M$13^2/$C473)-$M$13*SQRT(($D473/$C473)*(1-$D473/$C473)/$C473+$M$13^2/(4*$C473^2))/(1+$M$13^2/$C473)))</f>
        <v/>
      </c>
      <c r="I473" s="12">
        <f>IF($G473="","",MIN(1,(($D473/$C473)+$M$13^2/(2*$C473))/(1+$M$13^2/$C473)+$M$13*SQRT(($D473/$C473)*(1-$D473/$C473)/$C473+$M$13^2/(4*$C473^2))/(1+$M$13^2/$C473)))</f>
        <v/>
      </c>
      <c r="J473" s="23">
        <f>IF($A473="","",IF(LEFT(TRIM($A473),5)="Total","ignored: a Total row",IF($F473="no match","BLOCK NOW: nothing to do with what you sell",IF($G473="","WATCH: no clicks yet",IF($I473&lt;$M$14,"BLOCK: had a fair chance, confidently below",IF($H473&gt;$M$14,"KEEP: confidently above the benchmark",IF($C473&lt;$M$15,"WATCH: too few clicks to judge","WATCH: undecided")))))))</f>
        <v/>
      </c>
      <c r="K473" s="24">
        <f>IF(OR($A473="",LEFT(TRIM($A473),5)="Total"),0,1)</f>
        <v/>
      </c>
    </row>
    <row r="474">
      <c r="F474" s="23">
        <f>IF(OR($A474="",LEFT(TRIM($A474),5)="Total"),"",IF(OR(IF($M$4="",FALSE,ISNUMBER(SEARCH($M$4,$A474))),IF($M$5="",FALSE,ISNUMBER(SEARCH($M$5,$A474))),IF($M$6="",FALSE,ISNUMBER(SEARCH($M$6,$A474))),IF($M$7="",FALSE,ISNUMBER(SEARCH($M$7,$A474))),IF($M$8="",FALSE,ISNUMBER(SEARCH($M$8,$A474)))),"match","no match"))</f>
        <v/>
      </c>
      <c r="G474" s="12">
        <f>IF(OR(OR($A474="",LEFT(TRIM($A474),5)="Total"),NOT(ISNUMBER($C474)),$C474=0),"",$D474/$C474)</f>
        <v/>
      </c>
      <c r="H474" s="12">
        <f>IF($G474="","",MAX(0,(($D474/$C474)+$M$13^2/(2*$C474))/(1+$M$13^2/$C474)-$M$13*SQRT(($D474/$C474)*(1-$D474/$C474)/$C474+$M$13^2/(4*$C474^2))/(1+$M$13^2/$C474)))</f>
        <v/>
      </c>
      <c r="I474" s="12">
        <f>IF($G474="","",MIN(1,(($D474/$C474)+$M$13^2/(2*$C474))/(1+$M$13^2/$C474)+$M$13*SQRT(($D474/$C474)*(1-$D474/$C474)/$C474+$M$13^2/(4*$C474^2))/(1+$M$13^2/$C474)))</f>
        <v/>
      </c>
      <c r="J474" s="23">
        <f>IF($A474="","",IF(LEFT(TRIM($A474),5)="Total","ignored: a Total row",IF($F474="no match","BLOCK NOW: nothing to do with what you sell",IF($G474="","WATCH: no clicks yet",IF($I474&lt;$M$14,"BLOCK: had a fair chance, confidently below",IF($H474&gt;$M$14,"KEEP: confidently above the benchmark",IF($C474&lt;$M$15,"WATCH: too few clicks to judge","WATCH: undecided")))))))</f>
        <v/>
      </c>
      <c r="K474" s="24">
        <f>IF(OR($A474="",LEFT(TRIM($A474),5)="Total"),0,1)</f>
        <v/>
      </c>
    </row>
    <row r="475">
      <c r="F475" s="23">
        <f>IF(OR($A475="",LEFT(TRIM($A475),5)="Total"),"",IF(OR(IF($M$4="",FALSE,ISNUMBER(SEARCH($M$4,$A475))),IF($M$5="",FALSE,ISNUMBER(SEARCH($M$5,$A475))),IF($M$6="",FALSE,ISNUMBER(SEARCH($M$6,$A475))),IF($M$7="",FALSE,ISNUMBER(SEARCH($M$7,$A475))),IF($M$8="",FALSE,ISNUMBER(SEARCH($M$8,$A475)))),"match","no match"))</f>
        <v/>
      </c>
      <c r="G475" s="12">
        <f>IF(OR(OR($A475="",LEFT(TRIM($A475),5)="Total"),NOT(ISNUMBER($C475)),$C475=0),"",$D475/$C475)</f>
        <v/>
      </c>
      <c r="H475" s="12">
        <f>IF($G475="","",MAX(0,(($D475/$C475)+$M$13^2/(2*$C475))/(1+$M$13^2/$C475)-$M$13*SQRT(($D475/$C475)*(1-$D475/$C475)/$C475+$M$13^2/(4*$C475^2))/(1+$M$13^2/$C475)))</f>
        <v/>
      </c>
      <c r="I475" s="12">
        <f>IF($G475="","",MIN(1,(($D475/$C475)+$M$13^2/(2*$C475))/(1+$M$13^2/$C475)+$M$13*SQRT(($D475/$C475)*(1-$D475/$C475)/$C475+$M$13^2/(4*$C475^2))/(1+$M$13^2/$C475)))</f>
        <v/>
      </c>
      <c r="J475" s="23">
        <f>IF($A475="","",IF(LEFT(TRIM($A475),5)="Total","ignored: a Total row",IF($F475="no match","BLOCK NOW: nothing to do with what you sell",IF($G475="","WATCH: no clicks yet",IF($I475&lt;$M$14,"BLOCK: had a fair chance, confidently below",IF($H475&gt;$M$14,"KEEP: confidently above the benchmark",IF($C475&lt;$M$15,"WATCH: too few clicks to judge","WATCH: undecided")))))))</f>
        <v/>
      </c>
      <c r="K475" s="24">
        <f>IF(OR($A475="",LEFT(TRIM($A475),5)="Total"),0,1)</f>
        <v/>
      </c>
    </row>
    <row r="476">
      <c r="F476" s="23">
        <f>IF(OR($A476="",LEFT(TRIM($A476),5)="Total"),"",IF(OR(IF($M$4="",FALSE,ISNUMBER(SEARCH($M$4,$A476))),IF($M$5="",FALSE,ISNUMBER(SEARCH($M$5,$A476))),IF($M$6="",FALSE,ISNUMBER(SEARCH($M$6,$A476))),IF($M$7="",FALSE,ISNUMBER(SEARCH($M$7,$A476))),IF($M$8="",FALSE,ISNUMBER(SEARCH($M$8,$A476)))),"match","no match"))</f>
        <v/>
      </c>
      <c r="G476" s="12">
        <f>IF(OR(OR($A476="",LEFT(TRIM($A476),5)="Total"),NOT(ISNUMBER($C476)),$C476=0),"",$D476/$C476)</f>
        <v/>
      </c>
      <c r="H476" s="12">
        <f>IF($G476="","",MAX(0,(($D476/$C476)+$M$13^2/(2*$C476))/(1+$M$13^2/$C476)-$M$13*SQRT(($D476/$C476)*(1-$D476/$C476)/$C476+$M$13^2/(4*$C476^2))/(1+$M$13^2/$C476)))</f>
        <v/>
      </c>
      <c r="I476" s="12">
        <f>IF($G476="","",MIN(1,(($D476/$C476)+$M$13^2/(2*$C476))/(1+$M$13^2/$C476)+$M$13*SQRT(($D476/$C476)*(1-$D476/$C476)/$C476+$M$13^2/(4*$C476^2))/(1+$M$13^2/$C476)))</f>
        <v/>
      </c>
      <c r="J476" s="23">
        <f>IF($A476="","",IF(LEFT(TRIM($A476),5)="Total","ignored: a Total row",IF($F476="no match","BLOCK NOW: nothing to do with what you sell",IF($G476="","WATCH: no clicks yet",IF($I476&lt;$M$14,"BLOCK: had a fair chance, confidently below",IF($H476&gt;$M$14,"KEEP: confidently above the benchmark",IF($C476&lt;$M$15,"WATCH: too few clicks to judge","WATCH: undecided")))))))</f>
        <v/>
      </c>
      <c r="K476" s="24">
        <f>IF(OR($A476="",LEFT(TRIM($A476),5)="Total"),0,1)</f>
        <v/>
      </c>
    </row>
    <row r="477">
      <c r="F477" s="23">
        <f>IF(OR($A477="",LEFT(TRIM($A477),5)="Total"),"",IF(OR(IF($M$4="",FALSE,ISNUMBER(SEARCH($M$4,$A477))),IF($M$5="",FALSE,ISNUMBER(SEARCH($M$5,$A477))),IF($M$6="",FALSE,ISNUMBER(SEARCH($M$6,$A477))),IF($M$7="",FALSE,ISNUMBER(SEARCH($M$7,$A477))),IF($M$8="",FALSE,ISNUMBER(SEARCH($M$8,$A477)))),"match","no match"))</f>
        <v/>
      </c>
      <c r="G477" s="12">
        <f>IF(OR(OR($A477="",LEFT(TRIM($A477),5)="Total"),NOT(ISNUMBER($C477)),$C477=0),"",$D477/$C477)</f>
        <v/>
      </c>
      <c r="H477" s="12">
        <f>IF($G477="","",MAX(0,(($D477/$C477)+$M$13^2/(2*$C477))/(1+$M$13^2/$C477)-$M$13*SQRT(($D477/$C477)*(1-$D477/$C477)/$C477+$M$13^2/(4*$C477^2))/(1+$M$13^2/$C477)))</f>
        <v/>
      </c>
      <c r="I477" s="12">
        <f>IF($G477="","",MIN(1,(($D477/$C477)+$M$13^2/(2*$C477))/(1+$M$13^2/$C477)+$M$13*SQRT(($D477/$C477)*(1-$D477/$C477)/$C477+$M$13^2/(4*$C477^2))/(1+$M$13^2/$C477)))</f>
        <v/>
      </c>
      <c r="J477" s="23">
        <f>IF($A477="","",IF(LEFT(TRIM($A477),5)="Total","ignored: a Total row",IF($F477="no match","BLOCK NOW: nothing to do with what you sell",IF($G477="","WATCH: no clicks yet",IF($I477&lt;$M$14,"BLOCK: had a fair chance, confidently below",IF($H477&gt;$M$14,"KEEP: confidently above the benchmark",IF($C477&lt;$M$15,"WATCH: too few clicks to judge","WATCH: undecided")))))))</f>
        <v/>
      </c>
      <c r="K477" s="24">
        <f>IF(OR($A477="",LEFT(TRIM($A477),5)="Total"),0,1)</f>
        <v/>
      </c>
    </row>
    <row r="478">
      <c r="F478" s="23">
        <f>IF(OR($A478="",LEFT(TRIM($A478),5)="Total"),"",IF(OR(IF($M$4="",FALSE,ISNUMBER(SEARCH($M$4,$A478))),IF($M$5="",FALSE,ISNUMBER(SEARCH($M$5,$A478))),IF($M$6="",FALSE,ISNUMBER(SEARCH($M$6,$A478))),IF($M$7="",FALSE,ISNUMBER(SEARCH($M$7,$A478))),IF($M$8="",FALSE,ISNUMBER(SEARCH($M$8,$A478)))),"match","no match"))</f>
        <v/>
      </c>
      <c r="G478" s="12">
        <f>IF(OR(OR($A478="",LEFT(TRIM($A478),5)="Total"),NOT(ISNUMBER($C478)),$C478=0),"",$D478/$C478)</f>
        <v/>
      </c>
      <c r="H478" s="12">
        <f>IF($G478="","",MAX(0,(($D478/$C478)+$M$13^2/(2*$C478))/(1+$M$13^2/$C478)-$M$13*SQRT(($D478/$C478)*(1-$D478/$C478)/$C478+$M$13^2/(4*$C478^2))/(1+$M$13^2/$C478)))</f>
        <v/>
      </c>
      <c r="I478" s="12">
        <f>IF($G478="","",MIN(1,(($D478/$C478)+$M$13^2/(2*$C478))/(1+$M$13^2/$C478)+$M$13*SQRT(($D478/$C478)*(1-$D478/$C478)/$C478+$M$13^2/(4*$C478^2))/(1+$M$13^2/$C478)))</f>
        <v/>
      </c>
      <c r="J478" s="23">
        <f>IF($A478="","",IF(LEFT(TRIM($A478),5)="Total","ignored: a Total row",IF($F478="no match","BLOCK NOW: nothing to do with what you sell",IF($G478="","WATCH: no clicks yet",IF($I478&lt;$M$14,"BLOCK: had a fair chance, confidently below",IF($H478&gt;$M$14,"KEEP: confidently above the benchmark",IF($C478&lt;$M$15,"WATCH: too few clicks to judge","WATCH: undecided")))))))</f>
        <v/>
      </c>
      <c r="K478" s="24">
        <f>IF(OR($A478="",LEFT(TRIM($A478),5)="Total"),0,1)</f>
        <v/>
      </c>
    </row>
    <row r="479">
      <c r="F479" s="23">
        <f>IF(OR($A479="",LEFT(TRIM($A479),5)="Total"),"",IF(OR(IF($M$4="",FALSE,ISNUMBER(SEARCH($M$4,$A479))),IF($M$5="",FALSE,ISNUMBER(SEARCH($M$5,$A479))),IF($M$6="",FALSE,ISNUMBER(SEARCH($M$6,$A479))),IF($M$7="",FALSE,ISNUMBER(SEARCH($M$7,$A479))),IF($M$8="",FALSE,ISNUMBER(SEARCH($M$8,$A479)))),"match","no match"))</f>
        <v/>
      </c>
      <c r="G479" s="12">
        <f>IF(OR(OR($A479="",LEFT(TRIM($A479),5)="Total"),NOT(ISNUMBER($C479)),$C479=0),"",$D479/$C479)</f>
        <v/>
      </c>
      <c r="H479" s="12">
        <f>IF($G479="","",MAX(0,(($D479/$C479)+$M$13^2/(2*$C479))/(1+$M$13^2/$C479)-$M$13*SQRT(($D479/$C479)*(1-$D479/$C479)/$C479+$M$13^2/(4*$C479^2))/(1+$M$13^2/$C479)))</f>
        <v/>
      </c>
      <c r="I479" s="12">
        <f>IF($G479="","",MIN(1,(($D479/$C479)+$M$13^2/(2*$C479))/(1+$M$13^2/$C479)+$M$13*SQRT(($D479/$C479)*(1-$D479/$C479)/$C479+$M$13^2/(4*$C479^2))/(1+$M$13^2/$C479)))</f>
        <v/>
      </c>
      <c r="J479" s="23">
        <f>IF($A479="","",IF(LEFT(TRIM($A479),5)="Total","ignored: a Total row",IF($F479="no match","BLOCK NOW: nothing to do with what you sell",IF($G479="","WATCH: no clicks yet",IF($I479&lt;$M$14,"BLOCK: had a fair chance, confidently below",IF($H479&gt;$M$14,"KEEP: confidently above the benchmark",IF($C479&lt;$M$15,"WATCH: too few clicks to judge","WATCH: undecided")))))))</f>
        <v/>
      </c>
      <c r="K479" s="24">
        <f>IF(OR($A479="",LEFT(TRIM($A479),5)="Total"),0,1)</f>
        <v/>
      </c>
    </row>
    <row r="480">
      <c r="F480" s="23">
        <f>IF(OR($A480="",LEFT(TRIM($A480),5)="Total"),"",IF(OR(IF($M$4="",FALSE,ISNUMBER(SEARCH($M$4,$A480))),IF($M$5="",FALSE,ISNUMBER(SEARCH($M$5,$A480))),IF($M$6="",FALSE,ISNUMBER(SEARCH($M$6,$A480))),IF($M$7="",FALSE,ISNUMBER(SEARCH($M$7,$A480))),IF($M$8="",FALSE,ISNUMBER(SEARCH($M$8,$A480)))),"match","no match"))</f>
        <v/>
      </c>
      <c r="G480" s="12">
        <f>IF(OR(OR($A480="",LEFT(TRIM($A480),5)="Total"),NOT(ISNUMBER($C480)),$C480=0),"",$D480/$C480)</f>
        <v/>
      </c>
      <c r="H480" s="12">
        <f>IF($G480="","",MAX(0,(($D480/$C480)+$M$13^2/(2*$C480))/(1+$M$13^2/$C480)-$M$13*SQRT(($D480/$C480)*(1-$D480/$C480)/$C480+$M$13^2/(4*$C480^2))/(1+$M$13^2/$C480)))</f>
        <v/>
      </c>
      <c r="I480" s="12">
        <f>IF($G480="","",MIN(1,(($D480/$C480)+$M$13^2/(2*$C480))/(1+$M$13^2/$C480)+$M$13*SQRT(($D480/$C480)*(1-$D480/$C480)/$C480+$M$13^2/(4*$C480^2))/(1+$M$13^2/$C480)))</f>
        <v/>
      </c>
      <c r="J480" s="23">
        <f>IF($A480="","",IF(LEFT(TRIM($A480),5)="Total","ignored: a Total row",IF($F480="no match","BLOCK NOW: nothing to do with what you sell",IF($G480="","WATCH: no clicks yet",IF($I480&lt;$M$14,"BLOCK: had a fair chance, confidently below",IF($H480&gt;$M$14,"KEEP: confidently above the benchmark",IF($C480&lt;$M$15,"WATCH: too few clicks to judge","WATCH: undecided")))))))</f>
        <v/>
      </c>
      <c r="K480" s="24">
        <f>IF(OR($A480="",LEFT(TRIM($A480),5)="Total"),0,1)</f>
        <v/>
      </c>
    </row>
    <row r="481">
      <c r="F481" s="23">
        <f>IF(OR($A481="",LEFT(TRIM($A481),5)="Total"),"",IF(OR(IF($M$4="",FALSE,ISNUMBER(SEARCH($M$4,$A481))),IF($M$5="",FALSE,ISNUMBER(SEARCH($M$5,$A481))),IF($M$6="",FALSE,ISNUMBER(SEARCH($M$6,$A481))),IF($M$7="",FALSE,ISNUMBER(SEARCH($M$7,$A481))),IF($M$8="",FALSE,ISNUMBER(SEARCH($M$8,$A481)))),"match","no match"))</f>
        <v/>
      </c>
      <c r="G481" s="12">
        <f>IF(OR(OR($A481="",LEFT(TRIM($A481),5)="Total"),NOT(ISNUMBER($C481)),$C481=0),"",$D481/$C481)</f>
        <v/>
      </c>
      <c r="H481" s="12">
        <f>IF($G481="","",MAX(0,(($D481/$C481)+$M$13^2/(2*$C481))/(1+$M$13^2/$C481)-$M$13*SQRT(($D481/$C481)*(1-$D481/$C481)/$C481+$M$13^2/(4*$C481^2))/(1+$M$13^2/$C481)))</f>
        <v/>
      </c>
      <c r="I481" s="12">
        <f>IF($G481="","",MIN(1,(($D481/$C481)+$M$13^2/(2*$C481))/(1+$M$13^2/$C481)+$M$13*SQRT(($D481/$C481)*(1-$D481/$C481)/$C481+$M$13^2/(4*$C481^2))/(1+$M$13^2/$C481)))</f>
        <v/>
      </c>
      <c r="J481" s="23">
        <f>IF($A481="","",IF(LEFT(TRIM($A481),5)="Total","ignored: a Total row",IF($F481="no match","BLOCK NOW: nothing to do with what you sell",IF($G481="","WATCH: no clicks yet",IF($I481&lt;$M$14,"BLOCK: had a fair chance, confidently below",IF($H481&gt;$M$14,"KEEP: confidently above the benchmark",IF($C481&lt;$M$15,"WATCH: too few clicks to judge","WATCH: undecided")))))))</f>
        <v/>
      </c>
      <c r="K481" s="24">
        <f>IF(OR($A481="",LEFT(TRIM($A481),5)="Total"),0,1)</f>
        <v/>
      </c>
    </row>
    <row r="482">
      <c r="F482" s="23">
        <f>IF(OR($A482="",LEFT(TRIM($A482),5)="Total"),"",IF(OR(IF($M$4="",FALSE,ISNUMBER(SEARCH($M$4,$A482))),IF($M$5="",FALSE,ISNUMBER(SEARCH($M$5,$A482))),IF($M$6="",FALSE,ISNUMBER(SEARCH($M$6,$A482))),IF($M$7="",FALSE,ISNUMBER(SEARCH($M$7,$A482))),IF($M$8="",FALSE,ISNUMBER(SEARCH($M$8,$A482)))),"match","no match"))</f>
        <v/>
      </c>
      <c r="G482" s="12">
        <f>IF(OR(OR($A482="",LEFT(TRIM($A482),5)="Total"),NOT(ISNUMBER($C482)),$C482=0),"",$D482/$C482)</f>
        <v/>
      </c>
      <c r="H482" s="12">
        <f>IF($G482="","",MAX(0,(($D482/$C482)+$M$13^2/(2*$C482))/(1+$M$13^2/$C482)-$M$13*SQRT(($D482/$C482)*(1-$D482/$C482)/$C482+$M$13^2/(4*$C482^2))/(1+$M$13^2/$C482)))</f>
        <v/>
      </c>
      <c r="I482" s="12">
        <f>IF($G482="","",MIN(1,(($D482/$C482)+$M$13^2/(2*$C482))/(1+$M$13^2/$C482)+$M$13*SQRT(($D482/$C482)*(1-$D482/$C482)/$C482+$M$13^2/(4*$C482^2))/(1+$M$13^2/$C482)))</f>
        <v/>
      </c>
      <c r="J482" s="23">
        <f>IF($A482="","",IF(LEFT(TRIM($A482),5)="Total","ignored: a Total row",IF($F482="no match","BLOCK NOW: nothing to do with what you sell",IF($G482="","WATCH: no clicks yet",IF($I482&lt;$M$14,"BLOCK: had a fair chance, confidently below",IF($H482&gt;$M$14,"KEEP: confidently above the benchmark",IF($C482&lt;$M$15,"WATCH: too few clicks to judge","WATCH: undecided")))))))</f>
        <v/>
      </c>
      <c r="K482" s="24">
        <f>IF(OR($A482="",LEFT(TRIM($A482),5)="Total"),0,1)</f>
        <v/>
      </c>
    </row>
    <row r="483">
      <c r="F483" s="23">
        <f>IF(OR($A483="",LEFT(TRIM($A483),5)="Total"),"",IF(OR(IF($M$4="",FALSE,ISNUMBER(SEARCH($M$4,$A483))),IF($M$5="",FALSE,ISNUMBER(SEARCH($M$5,$A483))),IF($M$6="",FALSE,ISNUMBER(SEARCH($M$6,$A483))),IF($M$7="",FALSE,ISNUMBER(SEARCH($M$7,$A483))),IF($M$8="",FALSE,ISNUMBER(SEARCH($M$8,$A483)))),"match","no match"))</f>
        <v/>
      </c>
      <c r="G483" s="12">
        <f>IF(OR(OR($A483="",LEFT(TRIM($A483),5)="Total"),NOT(ISNUMBER($C483)),$C483=0),"",$D483/$C483)</f>
        <v/>
      </c>
      <c r="H483" s="12">
        <f>IF($G483="","",MAX(0,(($D483/$C483)+$M$13^2/(2*$C483))/(1+$M$13^2/$C483)-$M$13*SQRT(($D483/$C483)*(1-$D483/$C483)/$C483+$M$13^2/(4*$C483^2))/(1+$M$13^2/$C483)))</f>
        <v/>
      </c>
      <c r="I483" s="12">
        <f>IF($G483="","",MIN(1,(($D483/$C483)+$M$13^2/(2*$C483))/(1+$M$13^2/$C483)+$M$13*SQRT(($D483/$C483)*(1-$D483/$C483)/$C483+$M$13^2/(4*$C483^2))/(1+$M$13^2/$C483)))</f>
        <v/>
      </c>
      <c r="J483" s="23">
        <f>IF($A483="","",IF(LEFT(TRIM($A483),5)="Total","ignored: a Total row",IF($F483="no match","BLOCK NOW: nothing to do with what you sell",IF($G483="","WATCH: no clicks yet",IF($I483&lt;$M$14,"BLOCK: had a fair chance, confidently below",IF($H483&gt;$M$14,"KEEP: confidently above the benchmark",IF($C483&lt;$M$15,"WATCH: too few clicks to judge","WATCH: undecided")))))))</f>
        <v/>
      </c>
      <c r="K483" s="24">
        <f>IF(OR($A483="",LEFT(TRIM($A483),5)="Total"),0,1)</f>
        <v/>
      </c>
    </row>
    <row r="484">
      <c r="F484" s="23">
        <f>IF(OR($A484="",LEFT(TRIM($A484),5)="Total"),"",IF(OR(IF($M$4="",FALSE,ISNUMBER(SEARCH($M$4,$A484))),IF($M$5="",FALSE,ISNUMBER(SEARCH($M$5,$A484))),IF($M$6="",FALSE,ISNUMBER(SEARCH($M$6,$A484))),IF($M$7="",FALSE,ISNUMBER(SEARCH($M$7,$A484))),IF($M$8="",FALSE,ISNUMBER(SEARCH($M$8,$A484)))),"match","no match"))</f>
        <v/>
      </c>
      <c r="G484" s="12">
        <f>IF(OR(OR($A484="",LEFT(TRIM($A484),5)="Total"),NOT(ISNUMBER($C484)),$C484=0),"",$D484/$C484)</f>
        <v/>
      </c>
      <c r="H484" s="12">
        <f>IF($G484="","",MAX(0,(($D484/$C484)+$M$13^2/(2*$C484))/(1+$M$13^2/$C484)-$M$13*SQRT(($D484/$C484)*(1-$D484/$C484)/$C484+$M$13^2/(4*$C484^2))/(1+$M$13^2/$C484)))</f>
        <v/>
      </c>
      <c r="I484" s="12">
        <f>IF($G484="","",MIN(1,(($D484/$C484)+$M$13^2/(2*$C484))/(1+$M$13^2/$C484)+$M$13*SQRT(($D484/$C484)*(1-$D484/$C484)/$C484+$M$13^2/(4*$C484^2))/(1+$M$13^2/$C484)))</f>
        <v/>
      </c>
      <c r="J484" s="23">
        <f>IF($A484="","",IF(LEFT(TRIM($A484),5)="Total","ignored: a Total row",IF($F484="no match","BLOCK NOW: nothing to do with what you sell",IF($G484="","WATCH: no clicks yet",IF($I484&lt;$M$14,"BLOCK: had a fair chance, confidently below",IF($H484&gt;$M$14,"KEEP: confidently above the benchmark",IF($C484&lt;$M$15,"WATCH: too few clicks to judge","WATCH: undecided")))))))</f>
        <v/>
      </c>
      <c r="K484" s="24">
        <f>IF(OR($A484="",LEFT(TRIM($A484),5)="Total"),0,1)</f>
        <v/>
      </c>
    </row>
    <row r="485">
      <c r="F485" s="23">
        <f>IF(OR($A485="",LEFT(TRIM($A485),5)="Total"),"",IF(OR(IF($M$4="",FALSE,ISNUMBER(SEARCH($M$4,$A485))),IF($M$5="",FALSE,ISNUMBER(SEARCH($M$5,$A485))),IF($M$6="",FALSE,ISNUMBER(SEARCH($M$6,$A485))),IF($M$7="",FALSE,ISNUMBER(SEARCH($M$7,$A485))),IF($M$8="",FALSE,ISNUMBER(SEARCH($M$8,$A485)))),"match","no match"))</f>
        <v/>
      </c>
      <c r="G485" s="12">
        <f>IF(OR(OR($A485="",LEFT(TRIM($A485),5)="Total"),NOT(ISNUMBER($C485)),$C485=0),"",$D485/$C485)</f>
        <v/>
      </c>
      <c r="H485" s="12">
        <f>IF($G485="","",MAX(0,(($D485/$C485)+$M$13^2/(2*$C485))/(1+$M$13^2/$C485)-$M$13*SQRT(($D485/$C485)*(1-$D485/$C485)/$C485+$M$13^2/(4*$C485^2))/(1+$M$13^2/$C485)))</f>
        <v/>
      </c>
      <c r="I485" s="12">
        <f>IF($G485="","",MIN(1,(($D485/$C485)+$M$13^2/(2*$C485))/(1+$M$13^2/$C485)+$M$13*SQRT(($D485/$C485)*(1-$D485/$C485)/$C485+$M$13^2/(4*$C485^2))/(1+$M$13^2/$C485)))</f>
        <v/>
      </c>
      <c r="J485" s="23">
        <f>IF($A485="","",IF(LEFT(TRIM($A485),5)="Total","ignored: a Total row",IF($F485="no match","BLOCK NOW: nothing to do with what you sell",IF($G485="","WATCH: no clicks yet",IF($I485&lt;$M$14,"BLOCK: had a fair chance, confidently below",IF($H485&gt;$M$14,"KEEP: confidently above the benchmark",IF($C485&lt;$M$15,"WATCH: too few clicks to judge","WATCH: undecided")))))))</f>
        <v/>
      </c>
      <c r="K485" s="24">
        <f>IF(OR($A485="",LEFT(TRIM($A485),5)="Total"),0,1)</f>
        <v/>
      </c>
    </row>
    <row r="486">
      <c r="F486" s="23">
        <f>IF(OR($A486="",LEFT(TRIM($A486),5)="Total"),"",IF(OR(IF($M$4="",FALSE,ISNUMBER(SEARCH($M$4,$A486))),IF($M$5="",FALSE,ISNUMBER(SEARCH($M$5,$A486))),IF($M$6="",FALSE,ISNUMBER(SEARCH($M$6,$A486))),IF($M$7="",FALSE,ISNUMBER(SEARCH($M$7,$A486))),IF($M$8="",FALSE,ISNUMBER(SEARCH($M$8,$A486)))),"match","no match"))</f>
        <v/>
      </c>
      <c r="G486" s="12">
        <f>IF(OR(OR($A486="",LEFT(TRIM($A486),5)="Total"),NOT(ISNUMBER($C486)),$C486=0),"",$D486/$C486)</f>
        <v/>
      </c>
      <c r="H486" s="12">
        <f>IF($G486="","",MAX(0,(($D486/$C486)+$M$13^2/(2*$C486))/(1+$M$13^2/$C486)-$M$13*SQRT(($D486/$C486)*(1-$D486/$C486)/$C486+$M$13^2/(4*$C486^2))/(1+$M$13^2/$C486)))</f>
        <v/>
      </c>
      <c r="I486" s="12">
        <f>IF($G486="","",MIN(1,(($D486/$C486)+$M$13^2/(2*$C486))/(1+$M$13^2/$C486)+$M$13*SQRT(($D486/$C486)*(1-$D486/$C486)/$C486+$M$13^2/(4*$C486^2))/(1+$M$13^2/$C486)))</f>
        <v/>
      </c>
      <c r="J486" s="23">
        <f>IF($A486="","",IF(LEFT(TRIM($A486),5)="Total","ignored: a Total row",IF($F486="no match","BLOCK NOW: nothing to do with what you sell",IF($G486="","WATCH: no clicks yet",IF($I486&lt;$M$14,"BLOCK: had a fair chance, confidently below",IF($H486&gt;$M$14,"KEEP: confidently above the benchmark",IF($C486&lt;$M$15,"WATCH: too few clicks to judge","WATCH: undecided")))))))</f>
        <v/>
      </c>
      <c r="K486" s="24">
        <f>IF(OR($A486="",LEFT(TRIM($A486),5)="Total"),0,1)</f>
        <v/>
      </c>
    </row>
    <row r="487">
      <c r="F487" s="23">
        <f>IF(OR($A487="",LEFT(TRIM($A487),5)="Total"),"",IF(OR(IF($M$4="",FALSE,ISNUMBER(SEARCH($M$4,$A487))),IF($M$5="",FALSE,ISNUMBER(SEARCH($M$5,$A487))),IF($M$6="",FALSE,ISNUMBER(SEARCH($M$6,$A487))),IF($M$7="",FALSE,ISNUMBER(SEARCH($M$7,$A487))),IF($M$8="",FALSE,ISNUMBER(SEARCH($M$8,$A487)))),"match","no match"))</f>
        <v/>
      </c>
      <c r="G487" s="12">
        <f>IF(OR(OR($A487="",LEFT(TRIM($A487),5)="Total"),NOT(ISNUMBER($C487)),$C487=0),"",$D487/$C487)</f>
        <v/>
      </c>
      <c r="H487" s="12">
        <f>IF($G487="","",MAX(0,(($D487/$C487)+$M$13^2/(2*$C487))/(1+$M$13^2/$C487)-$M$13*SQRT(($D487/$C487)*(1-$D487/$C487)/$C487+$M$13^2/(4*$C487^2))/(1+$M$13^2/$C487)))</f>
        <v/>
      </c>
      <c r="I487" s="12">
        <f>IF($G487="","",MIN(1,(($D487/$C487)+$M$13^2/(2*$C487))/(1+$M$13^2/$C487)+$M$13*SQRT(($D487/$C487)*(1-$D487/$C487)/$C487+$M$13^2/(4*$C487^2))/(1+$M$13^2/$C487)))</f>
        <v/>
      </c>
      <c r="J487" s="23">
        <f>IF($A487="","",IF(LEFT(TRIM($A487),5)="Total","ignored: a Total row",IF($F487="no match","BLOCK NOW: nothing to do with what you sell",IF($G487="","WATCH: no clicks yet",IF($I487&lt;$M$14,"BLOCK: had a fair chance, confidently below",IF($H487&gt;$M$14,"KEEP: confidently above the benchmark",IF($C487&lt;$M$15,"WATCH: too few clicks to judge","WATCH: undecided")))))))</f>
        <v/>
      </c>
      <c r="K487" s="24">
        <f>IF(OR($A487="",LEFT(TRIM($A487),5)="Total"),0,1)</f>
        <v/>
      </c>
    </row>
    <row r="488">
      <c r="F488" s="23">
        <f>IF(OR($A488="",LEFT(TRIM($A488),5)="Total"),"",IF(OR(IF($M$4="",FALSE,ISNUMBER(SEARCH($M$4,$A488))),IF($M$5="",FALSE,ISNUMBER(SEARCH($M$5,$A488))),IF($M$6="",FALSE,ISNUMBER(SEARCH($M$6,$A488))),IF($M$7="",FALSE,ISNUMBER(SEARCH($M$7,$A488))),IF($M$8="",FALSE,ISNUMBER(SEARCH($M$8,$A488)))),"match","no match"))</f>
        <v/>
      </c>
      <c r="G488" s="12">
        <f>IF(OR(OR($A488="",LEFT(TRIM($A488),5)="Total"),NOT(ISNUMBER($C488)),$C488=0),"",$D488/$C488)</f>
        <v/>
      </c>
      <c r="H488" s="12">
        <f>IF($G488="","",MAX(0,(($D488/$C488)+$M$13^2/(2*$C488))/(1+$M$13^2/$C488)-$M$13*SQRT(($D488/$C488)*(1-$D488/$C488)/$C488+$M$13^2/(4*$C488^2))/(1+$M$13^2/$C488)))</f>
        <v/>
      </c>
      <c r="I488" s="12">
        <f>IF($G488="","",MIN(1,(($D488/$C488)+$M$13^2/(2*$C488))/(1+$M$13^2/$C488)+$M$13*SQRT(($D488/$C488)*(1-$D488/$C488)/$C488+$M$13^2/(4*$C488^2))/(1+$M$13^2/$C488)))</f>
        <v/>
      </c>
      <c r="J488" s="23">
        <f>IF($A488="","",IF(LEFT(TRIM($A488),5)="Total","ignored: a Total row",IF($F488="no match","BLOCK NOW: nothing to do with what you sell",IF($G488="","WATCH: no clicks yet",IF($I488&lt;$M$14,"BLOCK: had a fair chance, confidently below",IF($H488&gt;$M$14,"KEEP: confidently above the benchmark",IF($C488&lt;$M$15,"WATCH: too few clicks to judge","WATCH: undecided")))))))</f>
        <v/>
      </c>
      <c r="K488" s="24">
        <f>IF(OR($A488="",LEFT(TRIM($A488),5)="Total"),0,1)</f>
        <v/>
      </c>
    </row>
    <row r="489">
      <c r="F489" s="23">
        <f>IF(OR($A489="",LEFT(TRIM($A489),5)="Total"),"",IF(OR(IF($M$4="",FALSE,ISNUMBER(SEARCH($M$4,$A489))),IF($M$5="",FALSE,ISNUMBER(SEARCH($M$5,$A489))),IF($M$6="",FALSE,ISNUMBER(SEARCH($M$6,$A489))),IF($M$7="",FALSE,ISNUMBER(SEARCH($M$7,$A489))),IF($M$8="",FALSE,ISNUMBER(SEARCH($M$8,$A489)))),"match","no match"))</f>
        <v/>
      </c>
      <c r="G489" s="12">
        <f>IF(OR(OR($A489="",LEFT(TRIM($A489),5)="Total"),NOT(ISNUMBER($C489)),$C489=0),"",$D489/$C489)</f>
        <v/>
      </c>
      <c r="H489" s="12">
        <f>IF($G489="","",MAX(0,(($D489/$C489)+$M$13^2/(2*$C489))/(1+$M$13^2/$C489)-$M$13*SQRT(($D489/$C489)*(1-$D489/$C489)/$C489+$M$13^2/(4*$C489^2))/(1+$M$13^2/$C489)))</f>
        <v/>
      </c>
      <c r="I489" s="12">
        <f>IF($G489="","",MIN(1,(($D489/$C489)+$M$13^2/(2*$C489))/(1+$M$13^2/$C489)+$M$13*SQRT(($D489/$C489)*(1-$D489/$C489)/$C489+$M$13^2/(4*$C489^2))/(1+$M$13^2/$C489)))</f>
        <v/>
      </c>
      <c r="J489" s="23">
        <f>IF($A489="","",IF(LEFT(TRIM($A489),5)="Total","ignored: a Total row",IF($F489="no match","BLOCK NOW: nothing to do with what you sell",IF($G489="","WATCH: no clicks yet",IF($I489&lt;$M$14,"BLOCK: had a fair chance, confidently below",IF($H489&gt;$M$14,"KEEP: confidently above the benchmark",IF($C489&lt;$M$15,"WATCH: too few clicks to judge","WATCH: undecided")))))))</f>
        <v/>
      </c>
      <c r="K489" s="24">
        <f>IF(OR($A489="",LEFT(TRIM($A489),5)="Total"),0,1)</f>
        <v/>
      </c>
    </row>
    <row r="490">
      <c r="F490" s="23">
        <f>IF(OR($A490="",LEFT(TRIM($A490),5)="Total"),"",IF(OR(IF($M$4="",FALSE,ISNUMBER(SEARCH($M$4,$A490))),IF($M$5="",FALSE,ISNUMBER(SEARCH($M$5,$A490))),IF($M$6="",FALSE,ISNUMBER(SEARCH($M$6,$A490))),IF($M$7="",FALSE,ISNUMBER(SEARCH($M$7,$A490))),IF($M$8="",FALSE,ISNUMBER(SEARCH($M$8,$A490)))),"match","no match"))</f>
        <v/>
      </c>
      <c r="G490" s="12">
        <f>IF(OR(OR($A490="",LEFT(TRIM($A490),5)="Total"),NOT(ISNUMBER($C490)),$C490=0),"",$D490/$C490)</f>
        <v/>
      </c>
      <c r="H490" s="12">
        <f>IF($G490="","",MAX(0,(($D490/$C490)+$M$13^2/(2*$C490))/(1+$M$13^2/$C490)-$M$13*SQRT(($D490/$C490)*(1-$D490/$C490)/$C490+$M$13^2/(4*$C490^2))/(1+$M$13^2/$C490)))</f>
        <v/>
      </c>
      <c r="I490" s="12">
        <f>IF($G490="","",MIN(1,(($D490/$C490)+$M$13^2/(2*$C490))/(1+$M$13^2/$C490)+$M$13*SQRT(($D490/$C490)*(1-$D490/$C490)/$C490+$M$13^2/(4*$C490^2))/(1+$M$13^2/$C490)))</f>
        <v/>
      </c>
      <c r="J490" s="23">
        <f>IF($A490="","",IF(LEFT(TRIM($A490),5)="Total","ignored: a Total row",IF($F490="no match","BLOCK NOW: nothing to do with what you sell",IF($G490="","WATCH: no clicks yet",IF($I490&lt;$M$14,"BLOCK: had a fair chance, confidently below",IF($H490&gt;$M$14,"KEEP: confidently above the benchmark",IF($C490&lt;$M$15,"WATCH: too few clicks to judge","WATCH: undecided")))))))</f>
        <v/>
      </c>
      <c r="K490" s="24">
        <f>IF(OR($A490="",LEFT(TRIM($A490),5)="Total"),0,1)</f>
        <v/>
      </c>
    </row>
    <row r="491">
      <c r="F491" s="23">
        <f>IF(OR($A491="",LEFT(TRIM($A491),5)="Total"),"",IF(OR(IF($M$4="",FALSE,ISNUMBER(SEARCH($M$4,$A491))),IF($M$5="",FALSE,ISNUMBER(SEARCH($M$5,$A491))),IF($M$6="",FALSE,ISNUMBER(SEARCH($M$6,$A491))),IF($M$7="",FALSE,ISNUMBER(SEARCH($M$7,$A491))),IF($M$8="",FALSE,ISNUMBER(SEARCH($M$8,$A491)))),"match","no match"))</f>
        <v/>
      </c>
      <c r="G491" s="12">
        <f>IF(OR(OR($A491="",LEFT(TRIM($A491),5)="Total"),NOT(ISNUMBER($C491)),$C491=0),"",$D491/$C491)</f>
        <v/>
      </c>
      <c r="H491" s="12">
        <f>IF($G491="","",MAX(0,(($D491/$C491)+$M$13^2/(2*$C491))/(1+$M$13^2/$C491)-$M$13*SQRT(($D491/$C491)*(1-$D491/$C491)/$C491+$M$13^2/(4*$C491^2))/(1+$M$13^2/$C491)))</f>
        <v/>
      </c>
      <c r="I491" s="12">
        <f>IF($G491="","",MIN(1,(($D491/$C491)+$M$13^2/(2*$C491))/(1+$M$13^2/$C491)+$M$13*SQRT(($D491/$C491)*(1-$D491/$C491)/$C491+$M$13^2/(4*$C491^2))/(1+$M$13^2/$C491)))</f>
        <v/>
      </c>
      <c r="J491" s="23">
        <f>IF($A491="","",IF(LEFT(TRIM($A491),5)="Total","ignored: a Total row",IF($F491="no match","BLOCK NOW: nothing to do with what you sell",IF($G491="","WATCH: no clicks yet",IF($I491&lt;$M$14,"BLOCK: had a fair chance, confidently below",IF($H491&gt;$M$14,"KEEP: confidently above the benchmark",IF($C491&lt;$M$15,"WATCH: too few clicks to judge","WATCH: undecided")))))))</f>
        <v/>
      </c>
      <c r="K491" s="24">
        <f>IF(OR($A491="",LEFT(TRIM($A491),5)="Total"),0,1)</f>
        <v/>
      </c>
    </row>
    <row r="492">
      <c r="F492" s="23">
        <f>IF(OR($A492="",LEFT(TRIM($A492),5)="Total"),"",IF(OR(IF($M$4="",FALSE,ISNUMBER(SEARCH($M$4,$A492))),IF($M$5="",FALSE,ISNUMBER(SEARCH($M$5,$A492))),IF($M$6="",FALSE,ISNUMBER(SEARCH($M$6,$A492))),IF($M$7="",FALSE,ISNUMBER(SEARCH($M$7,$A492))),IF($M$8="",FALSE,ISNUMBER(SEARCH($M$8,$A492)))),"match","no match"))</f>
        <v/>
      </c>
      <c r="G492" s="12">
        <f>IF(OR(OR($A492="",LEFT(TRIM($A492),5)="Total"),NOT(ISNUMBER($C492)),$C492=0),"",$D492/$C492)</f>
        <v/>
      </c>
      <c r="H492" s="12">
        <f>IF($G492="","",MAX(0,(($D492/$C492)+$M$13^2/(2*$C492))/(1+$M$13^2/$C492)-$M$13*SQRT(($D492/$C492)*(1-$D492/$C492)/$C492+$M$13^2/(4*$C492^2))/(1+$M$13^2/$C492)))</f>
        <v/>
      </c>
      <c r="I492" s="12">
        <f>IF($G492="","",MIN(1,(($D492/$C492)+$M$13^2/(2*$C492))/(1+$M$13^2/$C492)+$M$13*SQRT(($D492/$C492)*(1-$D492/$C492)/$C492+$M$13^2/(4*$C492^2))/(1+$M$13^2/$C492)))</f>
        <v/>
      </c>
      <c r="J492" s="23">
        <f>IF($A492="","",IF(LEFT(TRIM($A492),5)="Total","ignored: a Total row",IF($F492="no match","BLOCK NOW: nothing to do with what you sell",IF($G492="","WATCH: no clicks yet",IF($I492&lt;$M$14,"BLOCK: had a fair chance, confidently below",IF($H492&gt;$M$14,"KEEP: confidently above the benchmark",IF($C492&lt;$M$15,"WATCH: too few clicks to judge","WATCH: undecided")))))))</f>
        <v/>
      </c>
      <c r="K492" s="24">
        <f>IF(OR($A492="",LEFT(TRIM($A492),5)="Total"),0,1)</f>
        <v/>
      </c>
    </row>
    <row r="493">
      <c r="F493" s="23">
        <f>IF(OR($A493="",LEFT(TRIM($A493),5)="Total"),"",IF(OR(IF($M$4="",FALSE,ISNUMBER(SEARCH($M$4,$A493))),IF($M$5="",FALSE,ISNUMBER(SEARCH($M$5,$A493))),IF($M$6="",FALSE,ISNUMBER(SEARCH($M$6,$A493))),IF($M$7="",FALSE,ISNUMBER(SEARCH($M$7,$A493))),IF($M$8="",FALSE,ISNUMBER(SEARCH($M$8,$A493)))),"match","no match"))</f>
        <v/>
      </c>
      <c r="G493" s="12">
        <f>IF(OR(OR($A493="",LEFT(TRIM($A493),5)="Total"),NOT(ISNUMBER($C493)),$C493=0),"",$D493/$C493)</f>
        <v/>
      </c>
      <c r="H493" s="12">
        <f>IF($G493="","",MAX(0,(($D493/$C493)+$M$13^2/(2*$C493))/(1+$M$13^2/$C493)-$M$13*SQRT(($D493/$C493)*(1-$D493/$C493)/$C493+$M$13^2/(4*$C493^2))/(1+$M$13^2/$C493)))</f>
        <v/>
      </c>
      <c r="I493" s="12">
        <f>IF($G493="","",MIN(1,(($D493/$C493)+$M$13^2/(2*$C493))/(1+$M$13^2/$C493)+$M$13*SQRT(($D493/$C493)*(1-$D493/$C493)/$C493+$M$13^2/(4*$C493^2))/(1+$M$13^2/$C493)))</f>
        <v/>
      </c>
      <c r="J493" s="23">
        <f>IF($A493="","",IF(LEFT(TRIM($A493),5)="Total","ignored: a Total row",IF($F493="no match","BLOCK NOW: nothing to do with what you sell",IF($G493="","WATCH: no clicks yet",IF($I493&lt;$M$14,"BLOCK: had a fair chance, confidently below",IF($H493&gt;$M$14,"KEEP: confidently above the benchmark",IF($C493&lt;$M$15,"WATCH: too few clicks to judge","WATCH: undecided")))))))</f>
        <v/>
      </c>
      <c r="K493" s="24">
        <f>IF(OR($A493="",LEFT(TRIM($A493),5)="Total"),0,1)</f>
        <v/>
      </c>
    </row>
    <row r="494">
      <c r="F494" s="23">
        <f>IF(OR($A494="",LEFT(TRIM($A494),5)="Total"),"",IF(OR(IF($M$4="",FALSE,ISNUMBER(SEARCH($M$4,$A494))),IF($M$5="",FALSE,ISNUMBER(SEARCH($M$5,$A494))),IF($M$6="",FALSE,ISNUMBER(SEARCH($M$6,$A494))),IF($M$7="",FALSE,ISNUMBER(SEARCH($M$7,$A494))),IF($M$8="",FALSE,ISNUMBER(SEARCH($M$8,$A494)))),"match","no match"))</f>
        <v/>
      </c>
      <c r="G494" s="12">
        <f>IF(OR(OR($A494="",LEFT(TRIM($A494),5)="Total"),NOT(ISNUMBER($C494)),$C494=0),"",$D494/$C494)</f>
        <v/>
      </c>
      <c r="H494" s="12">
        <f>IF($G494="","",MAX(0,(($D494/$C494)+$M$13^2/(2*$C494))/(1+$M$13^2/$C494)-$M$13*SQRT(($D494/$C494)*(1-$D494/$C494)/$C494+$M$13^2/(4*$C494^2))/(1+$M$13^2/$C494)))</f>
        <v/>
      </c>
      <c r="I494" s="12">
        <f>IF($G494="","",MIN(1,(($D494/$C494)+$M$13^2/(2*$C494))/(1+$M$13^2/$C494)+$M$13*SQRT(($D494/$C494)*(1-$D494/$C494)/$C494+$M$13^2/(4*$C494^2))/(1+$M$13^2/$C494)))</f>
        <v/>
      </c>
      <c r="J494" s="23">
        <f>IF($A494="","",IF(LEFT(TRIM($A494),5)="Total","ignored: a Total row",IF($F494="no match","BLOCK NOW: nothing to do with what you sell",IF($G494="","WATCH: no clicks yet",IF($I494&lt;$M$14,"BLOCK: had a fair chance, confidently below",IF($H494&gt;$M$14,"KEEP: confidently above the benchmark",IF($C494&lt;$M$15,"WATCH: too few clicks to judge","WATCH: undecided")))))))</f>
        <v/>
      </c>
      <c r="K494" s="24">
        <f>IF(OR($A494="",LEFT(TRIM($A494),5)="Total"),0,1)</f>
        <v/>
      </c>
    </row>
    <row r="495">
      <c r="F495" s="23">
        <f>IF(OR($A495="",LEFT(TRIM($A495),5)="Total"),"",IF(OR(IF($M$4="",FALSE,ISNUMBER(SEARCH($M$4,$A495))),IF($M$5="",FALSE,ISNUMBER(SEARCH($M$5,$A495))),IF($M$6="",FALSE,ISNUMBER(SEARCH($M$6,$A495))),IF($M$7="",FALSE,ISNUMBER(SEARCH($M$7,$A495))),IF($M$8="",FALSE,ISNUMBER(SEARCH($M$8,$A495)))),"match","no match"))</f>
        <v/>
      </c>
      <c r="G495" s="12">
        <f>IF(OR(OR($A495="",LEFT(TRIM($A495),5)="Total"),NOT(ISNUMBER($C495)),$C495=0),"",$D495/$C495)</f>
        <v/>
      </c>
      <c r="H495" s="12">
        <f>IF($G495="","",MAX(0,(($D495/$C495)+$M$13^2/(2*$C495))/(1+$M$13^2/$C495)-$M$13*SQRT(($D495/$C495)*(1-$D495/$C495)/$C495+$M$13^2/(4*$C495^2))/(1+$M$13^2/$C495)))</f>
        <v/>
      </c>
      <c r="I495" s="12">
        <f>IF($G495="","",MIN(1,(($D495/$C495)+$M$13^2/(2*$C495))/(1+$M$13^2/$C495)+$M$13*SQRT(($D495/$C495)*(1-$D495/$C495)/$C495+$M$13^2/(4*$C495^2))/(1+$M$13^2/$C495)))</f>
        <v/>
      </c>
      <c r="J495" s="23">
        <f>IF($A495="","",IF(LEFT(TRIM($A495),5)="Total","ignored: a Total row",IF($F495="no match","BLOCK NOW: nothing to do with what you sell",IF($G495="","WATCH: no clicks yet",IF($I495&lt;$M$14,"BLOCK: had a fair chance, confidently below",IF($H495&gt;$M$14,"KEEP: confidently above the benchmark",IF($C495&lt;$M$15,"WATCH: too few clicks to judge","WATCH: undecided")))))))</f>
        <v/>
      </c>
      <c r="K495" s="24">
        <f>IF(OR($A495="",LEFT(TRIM($A495),5)="Total"),0,1)</f>
        <v/>
      </c>
    </row>
    <row r="496">
      <c r="F496" s="23">
        <f>IF(OR($A496="",LEFT(TRIM($A496),5)="Total"),"",IF(OR(IF($M$4="",FALSE,ISNUMBER(SEARCH($M$4,$A496))),IF($M$5="",FALSE,ISNUMBER(SEARCH($M$5,$A496))),IF($M$6="",FALSE,ISNUMBER(SEARCH($M$6,$A496))),IF($M$7="",FALSE,ISNUMBER(SEARCH($M$7,$A496))),IF($M$8="",FALSE,ISNUMBER(SEARCH($M$8,$A496)))),"match","no match"))</f>
        <v/>
      </c>
      <c r="G496" s="12">
        <f>IF(OR(OR($A496="",LEFT(TRIM($A496),5)="Total"),NOT(ISNUMBER($C496)),$C496=0),"",$D496/$C496)</f>
        <v/>
      </c>
      <c r="H496" s="12">
        <f>IF($G496="","",MAX(0,(($D496/$C496)+$M$13^2/(2*$C496))/(1+$M$13^2/$C496)-$M$13*SQRT(($D496/$C496)*(1-$D496/$C496)/$C496+$M$13^2/(4*$C496^2))/(1+$M$13^2/$C496)))</f>
        <v/>
      </c>
      <c r="I496" s="12">
        <f>IF($G496="","",MIN(1,(($D496/$C496)+$M$13^2/(2*$C496))/(1+$M$13^2/$C496)+$M$13*SQRT(($D496/$C496)*(1-$D496/$C496)/$C496+$M$13^2/(4*$C496^2))/(1+$M$13^2/$C496)))</f>
        <v/>
      </c>
      <c r="J496" s="23">
        <f>IF($A496="","",IF(LEFT(TRIM($A496),5)="Total","ignored: a Total row",IF($F496="no match","BLOCK NOW: nothing to do with what you sell",IF($G496="","WATCH: no clicks yet",IF($I496&lt;$M$14,"BLOCK: had a fair chance, confidently below",IF($H496&gt;$M$14,"KEEP: confidently above the benchmark",IF($C496&lt;$M$15,"WATCH: too few clicks to judge","WATCH: undecided")))))))</f>
        <v/>
      </c>
      <c r="K496" s="24">
        <f>IF(OR($A496="",LEFT(TRIM($A496),5)="Total"),0,1)</f>
        <v/>
      </c>
    </row>
    <row r="497">
      <c r="F497" s="23">
        <f>IF(OR($A497="",LEFT(TRIM($A497),5)="Total"),"",IF(OR(IF($M$4="",FALSE,ISNUMBER(SEARCH($M$4,$A497))),IF($M$5="",FALSE,ISNUMBER(SEARCH($M$5,$A497))),IF($M$6="",FALSE,ISNUMBER(SEARCH($M$6,$A497))),IF($M$7="",FALSE,ISNUMBER(SEARCH($M$7,$A497))),IF($M$8="",FALSE,ISNUMBER(SEARCH($M$8,$A497)))),"match","no match"))</f>
        <v/>
      </c>
      <c r="G497" s="12">
        <f>IF(OR(OR($A497="",LEFT(TRIM($A497),5)="Total"),NOT(ISNUMBER($C497)),$C497=0),"",$D497/$C497)</f>
        <v/>
      </c>
      <c r="H497" s="12">
        <f>IF($G497="","",MAX(0,(($D497/$C497)+$M$13^2/(2*$C497))/(1+$M$13^2/$C497)-$M$13*SQRT(($D497/$C497)*(1-$D497/$C497)/$C497+$M$13^2/(4*$C497^2))/(1+$M$13^2/$C497)))</f>
        <v/>
      </c>
      <c r="I497" s="12">
        <f>IF($G497="","",MIN(1,(($D497/$C497)+$M$13^2/(2*$C497))/(1+$M$13^2/$C497)+$M$13*SQRT(($D497/$C497)*(1-$D497/$C497)/$C497+$M$13^2/(4*$C497^2))/(1+$M$13^2/$C497)))</f>
        <v/>
      </c>
      <c r="J497" s="23">
        <f>IF($A497="","",IF(LEFT(TRIM($A497),5)="Total","ignored: a Total row",IF($F497="no match","BLOCK NOW: nothing to do with what you sell",IF($G497="","WATCH: no clicks yet",IF($I497&lt;$M$14,"BLOCK: had a fair chance, confidently below",IF($H497&gt;$M$14,"KEEP: confidently above the benchmark",IF($C497&lt;$M$15,"WATCH: too few clicks to judge","WATCH: undecided")))))))</f>
        <v/>
      </c>
      <c r="K497" s="24">
        <f>IF(OR($A497="",LEFT(TRIM($A497),5)="Total"),0,1)</f>
        <v/>
      </c>
    </row>
    <row r="498">
      <c r="F498" s="23">
        <f>IF(OR($A498="",LEFT(TRIM($A498),5)="Total"),"",IF(OR(IF($M$4="",FALSE,ISNUMBER(SEARCH($M$4,$A498))),IF($M$5="",FALSE,ISNUMBER(SEARCH($M$5,$A498))),IF($M$6="",FALSE,ISNUMBER(SEARCH($M$6,$A498))),IF($M$7="",FALSE,ISNUMBER(SEARCH($M$7,$A498))),IF($M$8="",FALSE,ISNUMBER(SEARCH($M$8,$A498)))),"match","no match"))</f>
        <v/>
      </c>
      <c r="G498" s="12">
        <f>IF(OR(OR($A498="",LEFT(TRIM($A498),5)="Total"),NOT(ISNUMBER($C498)),$C498=0),"",$D498/$C498)</f>
        <v/>
      </c>
      <c r="H498" s="12">
        <f>IF($G498="","",MAX(0,(($D498/$C498)+$M$13^2/(2*$C498))/(1+$M$13^2/$C498)-$M$13*SQRT(($D498/$C498)*(1-$D498/$C498)/$C498+$M$13^2/(4*$C498^2))/(1+$M$13^2/$C498)))</f>
        <v/>
      </c>
      <c r="I498" s="12">
        <f>IF($G498="","",MIN(1,(($D498/$C498)+$M$13^2/(2*$C498))/(1+$M$13^2/$C498)+$M$13*SQRT(($D498/$C498)*(1-$D498/$C498)/$C498+$M$13^2/(4*$C498^2))/(1+$M$13^2/$C498)))</f>
        <v/>
      </c>
      <c r="J498" s="23">
        <f>IF($A498="","",IF(LEFT(TRIM($A498),5)="Total","ignored: a Total row",IF($F498="no match","BLOCK NOW: nothing to do with what you sell",IF($G498="","WATCH: no clicks yet",IF($I498&lt;$M$14,"BLOCK: had a fair chance, confidently below",IF($H498&gt;$M$14,"KEEP: confidently above the benchmark",IF($C498&lt;$M$15,"WATCH: too few clicks to judge","WATCH: undecided")))))))</f>
        <v/>
      </c>
      <c r="K498" s="24">
        <f>IF(OR($A498="",LEFT(TRIM($A498),5)="Total"),0,1)</f>
        <v/>
      </c>
    </row>
    <row r="499">
      <c r="F499" s="23">
        <f>IF(OR($A499="",LEFT(TRIM($A499),5)="Total"),"",IF(OR(IF($M$4="",FALSE,ISNUMBER(SEARCH($M$4,$A499))),IF($M$5="",FALSE,ISNUMBER(SEARCH($M$5,$A499))),IF($M$6="",FALSE,ISNUMBER(SEARCH($M$6,$A499))),IF($M$7="",FALSE,ISNUMBER(SEARCH($M$7,$A499))),IF($M$8="",FALSE,ISNUMBER(SEARCH($M$8,$A499)))),"match","no match"))</f>
        <v/>
      </c>
      <c r="G499" s="12">
        <f>IF(OR(OR($A499="",LEFT(TRIM($A499),5)="Total"),NOT(ISNUMBER($C499)),$C499=0),"",$D499/$C499)</f>
        <v/>
      </c>
      <c r="H499" s="12">
        <f>IF($G499="","",MAX(0,(($D499/$C499)+$M$13^2/(2*$C499))/(1+$M$13^2/$C499)-$M$13*SQRT(($D499/$C499)*(1-$D499/$C499)/$C499+$M$13^2/(4*$C499^2))/(1+$M$13^2/$C499)))</f>
        <v/>
      </c>
      <c r="I499" s="12">
        <f>IF($G499="","",MIN(1,(($D499/$C499)+$M$13^2/(2*$C499))/(1+$M$13^2/$C499)+$M$13*SQRT(($D499/$C499)*(1-$D499/$C499)/$C499+$M$13^2/(4*$C499^2))/(1+$M$13^2/$C499)))</f>
        <v/>
      </c>
      <c r="J499" s="23">
        <f>IF($A499="","",IF(LEFT(TRIM($A499),5)="Total","ignored: a Total row",IF($F499="no match","BLOCK NOW: nothing to do with what you sell",IF($G499="","WATCH: no clicks yet",IF($I499&lt;$M$14,"BLOCK: had a fair chance, confidently below",IF($H499&gt;$M$14,"KEEP: confidently above the benchmark",IF($C499&lt;$M$15,"WATCH: too few clicks to judge","WATCH: undecided")))))))</f>
        <v/>
      </c>
      <c r="K499" s="24">
        <f>IF(OR($A499="",LEFT(TRIM($A499),5)="Total"),0,1)</f>
        <v/>
      </c>
    </row>
    <row r="500">
      <c r="F500" s="23">
        <f>IF(OR($A500="",LEFT(TRIM($A500),5)="Total"),"",IF(OR(IF($M$4="",FALSE,ISNUMBER(SEARCH($M$4,$A500))),IF($M$5="",FALSE,ISNUMBER(SEARCH($M$5,$A500))),IF($M$6="",FALSE,ISNUMBER(SEARCH($M$6,$A500))),IF($M$7="",FALSE,ISNUMBER(SEARCH($M$7,$A500))),IF($M$8="",FALSE,ISNUMBER(SEARCH($M$8,$A500)))),"match","no match"))</f>
        <v/>
      </c>
      <c r="G500" s="12">
        <f>IF(OR(OR($A500="",LEFT(TRIM($A500),5)="Total"),NOT(ISNUMBER($C500)),$C500=0),"",$D500/$C500)</f>
        <v/>
      </c>
      <c r="H500" s="12">
        <f>IF($G500="","",MAX(0,(($D500/$C500)+$M$13^2/(2*$C500))/(1+$M$13^2/$C500)-$M$13*SQRT(($D500/$C500)*(1-$D500/$C500)/$C500+$M$13^2/(4*$C500^2))/(1+$M$13^2/$C500)))</f>
        <v/>
      </c>
      <c r="I500" s="12">
        <f>IF($G500="","",MIN(1,(($D500/$C500)+$M$13^2/(2*$C500))/(1+$M$13^2/$C500)+$M$13*SQRT(($D500/$C500)*(1-$D500/$C500)/$C500+$M$13^2/(4*$C500^2))/(1+$M$13^2/$C500)))</f>
        <v/>
      </c>
      <c r="J500" s="23">
        <f>IF($A500="","",IF(LEFT(TRIM($A500),5)="Total","ignored: a Total row",IF($F500="no match","BLOCK NOW: nothing to do with what you sell",IF($G500="","WATCH: no clicks yet",IF($I500&lt;$M$14,"BLOCK: had a fair chance, confidently below",IF($H500&gt;$M$14,"KEEP: confidently above the benchmark",IF($C500&lt;$M$15,"WATCH: too few clicks to judge","WATCH: undecided")))))))</f>
        <v/>
      </c>
      <c r="K500" s="24">
        <f>IF(OR($A500="",LEFT(TRIM($A500),5)="Total"),0,1)</f>
        <v/>
      </c>
    </row>
    <row r="501">
      <c r="F501" s="23">
        <f>IF(OR($A501="",LEFT(TRIM($A501),5)="Total"),"",IF(OR(IF($M$4="",FALSE,ISNUMBER(SEARCH($M$4,$A501))),IF($M$5="",FALSE,ISNUMBER(SEARCH($M$5,$A501))),IF($M$6="",FALSE,ISNUMBER(SEARCH($M$6,$A501))),IF($M$7="",FALSE,ISNUMBER(SEARCH($M$7,$A501))),IF($M$8="",FALSE,ISNUMBER(SEARCH($M$8,$A501)))),"match","no match"))</f>
        <v/>
      </c>
      <c r="G501" s="12">
        <f>IF(OR(OR($A501="",LEFT(TRIM($A501),5)="Total"),NOT(ISNUMBER($C501)),$C501=0),"",$D501/$C501)</f>
        <v/>
      </c>
      <c r="H501" s="12">
        <f>IF($G501="","",MAX(0,(($D501/$C501)+$M$13^2/(2*$C501))/(1+$M$13^2/$C501)-$M$13*SQRT(($D501/$C501)*(1-$D501/$C501)/$C501+$M$13^2/(4*$C501^2))/(1+$M$13^2/$C501)))</f>
        <v/>
      </c>
      <c r="I501" s="12">
        <f>IF($G501="","",MIN(1,(($D501/$C501)+$M$13^2/(2*$C501))/(1+$M$13^2/$C501)+$M$13*SQRT(($D501/$C501)*(1-$D501/$C501)/$C501+$M$13^2/(4*$C501^2))/(1+$M$13^2/$C501)))</f>
        <v/>
      </c>
      <c r="J501" s="23">
        <f>IF($A501="","",IF(LEFT(TRIM($A501),5)="Total","ignored: a Total row",IF($F501="no match","BLOCK NOW: nothing to do with what you sell",IF($G501="","WATCH: no clicks yet",IF($I501&lt;$M$14,"BLOCK: had a fair chance, confidently below",IF($H501&gt;$M$14,"KEEP: confidently above the benchmark",IF($C501&lt;$M$15,"WATCH: too few clicks to judge","WATCH: undecided")))))))</f>
        <v/>
      </c>
      <c r="K501" s="24">
        <f>IF(OR($A501="",LEFT(TRIM($A501),5)="Total"),0,1)</f>
        <v/>
      </c>
    </row>
    <row r="502">
      <c r="F502" s="23">
        <f>IF(OR($A502="",LEFT(TRIM($A502),5)="Total"),"",IF(OR(IF($M$4="",FALSE,ISNUMBER(SEARCH($M$4,$A502))),IF($M$5="",FALSE,ISNUMBER(SEARCH($M$5,$A502))),IF($M$6="",FALSE,ISNUMBER(SEARCH($M$6,$A502))),IF($M$7="",FALSE,ISNUMBER(SEARCH($M$7,$A502))),IF($M$8="",FALSE,ISNUMBER(SEARCH($M$8,$A502)))),"match","no match"))</f>
        <v/>
      </c>
      <c r="G502" s="12">
        <f>IF(OR(OR($A502="",LEFT(TRIM($A502),5)="Total"),NOT(ISNUMBER($C502)),$C502=0),"",$D502/$C502)</f>
        <v/>
      </c>
      <c r="H502" s="12">
        <f>IF($G502="","",MAX(0,(($D502/$C502)+$M$13^2/(2*$C502))/(1+$M$13^2/$C502)-$M$13*SQRT(($D502/$C502)*(1-$D502/$C502)/$C502+$M$13^2/(4*$C502^2))/(1+$M$13^2/$C502)))</f>
        <v/>
      </c>
      <c r="I502" s="12">
        <f>IF($G502="","",MIN(1,(($D502/$C502)+$M$13^2/(2*$C502))/(1+$M$13^2/$C502)+$M$13*SQRT(($D502/$C502)*(1-$D502/$C502)/$C502+$M$13^2/(4*$C502^2))/(1+$M$13^2/$C502)))</f>
        <v/>
      </c>
      <c r="J502" s="23">
        <f>IF($A502="","",IF(LEFT(TRIM($A502),5)="Total","ignored: a Total row",IF($F502="no match","BLOCK NOW: nothing to do with what you sell",IF($G502="","WATCH: no clicks yet",IF($I502&lt;$M$14,"BLOCK: had a fair chance, confidently below",IF($H502&gt;$M$14,"KEEP: confidently above the benchmark",IF($C502&lt;$M$15,"WATCH: too few clicks to judge","WATCH: undecided")))))))</f>
        <v/>
      </c>
      <c r="K502" s="24">
        <f>IF(OR($A502="",LEFT(TRIM($A502),5)="Total"),0,1)</f>
        <v/>
      </c>
    </row>
    <row r="503">
      <c r="F503" s="23">
        <f>IF(OR($A503="",LEFT(TRIM($A503),5)="Total"),"",IF(OR(IF($M$4="",FALSE,ISNUMBER(SEARCH($M$4,$A503))),IF($M$5="",FALSE,ISNUMBER(SEARCH($M$5,$A503))),IF($M$6="",FALSE,ISNUMBER(SEARCH($M$6,$A503))),IF($M$7="",FALSE,ISNUMBER(SEARCH($M$7,$A503))),IF($M$8="",FALSE,ISNUMBER(SEARCH($M$8,$A503)))),"match","no match"))</f>
        <v/>
      </c>
      <c r="G503" s="12">
        <f>IF(OR(OR($A503="",LEFT(TRIM($A503),5)="Total"),NOT(ISNUMBER($C503)),$C503=0),"",$D503/$C503)</f>
        <v/>
      </c>
      <c r="H503" s="12">
        <f>IF($G503="","",MAX(0,(($D503/$C503)+$M$13^2/(2*$C503))/(1+$M$13^2/$C503)-$M$13*SQRT(($D503/$C503)*(1-$D503/$C503)/$C503+$M$13^2/(4*$C503^2))/(1+$M$13^2/$C503)))</f>
        <v/>
      </c>
      <c r="I503" s="12">
        <f>IF($G503="","",MIN(1,(($D503/$C503)+$M$13^2/(2*$C503))/(1+$M$13^2/$C503)+$M$13*SQRT(($D503/$C503)*(1-$D503/$C503)/$C503+$M$13^2/(4*$C503^2))/(1+$M$13^2/$C503)))</f>
        <v/>
      </c>
      <c r="J503" s="23">
        <f>IF($A503="","",IF(LEFT(TRIM($A503),5)="Total","ignored: a Total row",IF($F503="no match","BLOCK NOW: nothing to do with what you sell",IF($G503="","WATCH: no clicks yet",IF($I503&lt;$M$14,"BLOCK: had a fair chance, confidently below",IF($H503&gt;$M$14,"KEEP: confidently above the benchmark",IF($C503&lt;$M$15,"WATCH: too few clicks to judge","WATCH: undecided")))))))</f>
        <v/>
      </c>
      <c r="K503" s="24">
        <f>IF(OR($A503="",LEFT(TRIM($A503),5)="Total"),0,1)</f>
        <v/>
      </c>
    </row>
    <row r="504">
      <c r="F504" s="23">
        <f>IF(OR($A504="",LEFT(TRIM($A504),5)="Total"),"",IF(OR(IF($M$4="",FALSE,ISNUMBER(SEARCH($M$4,$A504))),IF($M$5="",FALSE,ISNUMBER(SEARCH($M$5,$A504))),IF($M$6="",FALSE,ISNUMBER(SEARCH($M$6,$A504))),IF($M$7="",FALSE,ISNUMBER(SEARCH($M$7,$A504))),IF($M$8="",FALSE,ISNUMBER(SEARCH($M$8,$A504)))),"match","no match"))</f>
        <v/>
      </c>
      <c r="G504" s="12">
        <f>IF(OR(OR($A504="",LEFT(TRIM($A504),5)="Total"),NOT(ISNUMBER($C504)),$C504=0),"",$D504/$C504)</f>
        <v/>
      </c>
      <c r="H504" s="12">
        <f>IF($G504="","",MAX(0,(($D504/$C504)+$M$13^2/(2*$C504))/(1+$M$13^2/$C504)-$M$13*SQRT(($D504/$C504)*(1-$D504/$C504)/$C504+$M$13^2/(4*$C504^2))/(1+$M$13^2/$C504)))</f>
        <v/>
      </c>
      <c r="I504" s="12">
        <f>IF($G504="","",MIN(1,(($D504/$C504)+$M$13^2/(2*$C504))/(1+$M$13^2/$C504)+$M$13*SQRT(($D504/$C504)*(1-$D504/$C504)/$C504+$M$13^2/(4*$C504^2))/(1+$M$13^2/$C504)))</f>
        <v/>
      </c>
      <c r="J504" s="23">
        <f>IF($A504="","",IF(LEFT(TRIM($A504),5)="Total","ignored: a Total row",IF($F504="no match","BLOCK NOW: nothing to do with what you sell",IF($G504="","WATCH: no clicks yet",IF($I504&lt;$M$14,"BLOCK: had a fair chance, confidently below",IF($H504&gt;$M$14,"KEEP: confidently above the benchmark",IF($C504&lt;$M$15,"WATCH: too few clicks to judge","WATCH: undecided")))))))</f>
        <v/>
      </c>
      <c r="K504" s="24">
        <f>IF(OR($A504="",LEFT(TRIM($A504),5)="Total"),0,1)</f>
        <v/>
      </c>
    </row>
    <row r="505">
      <c r="F505" s="23">
        <f>IF(OR($A505="",LEFT(TRIM($A505),5)="Total"),"",IF(OR(IF($M$4="",FALSE,ISNUMBER(SEARCH($M$4,$A505))),IF($M$5="",FALSE,ISNUMBER(SEARCH($M$5,$A505))),IF($M$6="",FALSE,ISNUMBER(SEARCH($M$6,$A505))),IF($M$7="",FALSE,ISNUMBER(SEARCH($M$7,$A505))),IF($M$8="",FALSE,ISNUMBER(SEARCH($M$8,$A505)))),"match","no match"))</f>
        <v/>
      </c>
      <c r="G505" s="12">
        <f>IF(OR(OR($A505="",LEFT(TRIM($A505),5)="Total"),NOT(ISNUMBER($C505)),$C505=0),"",$D505/$C505)</f>
        <v/>
      </c>
      <c r="H505" s="12">
        <f>IF($G505="","",MAX(0,(($D505/$C505)+$M$13^2/(2*$C505))/(1+$M$13^2/$C505)-$M$13*SQRT(($D505/$C505)*(1-$D505/$C505)/$C505+$M$13^2/(4*$C505^2))/(1+$M$13^2/$C505)))</f>
        <v/>
      </c>
      <c r="I505" s="12">
        <f>IF($G505="","",MIN(1,(($D505/$C505)+$M$13^2/(2*$C505))/(1+$M$13^2/$C505)+$M$13*SQRT(($D505/$C505)*(1-$D505/$C505)/$C505+$M$13^2/(4*$C505^2))/(1+$M$13^2/$C505)))</f>
        <v/>
      </c>
      <c r="J505" s="23">
        <f>IF($A505="","",IF(LEFT(TRIM($A505),5)="Total","ignored: a Total row",IF($F505="no match","BLOCK NOW: nothing to do with what you sell",IF($G505="","WATCH: no clicks yet",IF($I505&lt;$M$14,"BLOCK: had a fair chance, confidently below",IF($H505&gt;$M$14,"KEEP: confidently above the benchmark",IF($C505&lt;$M$15,"WATCH: too few clicks to judge","WATCH: undecided")))))))</f>
        <v/>
      </c>
      <c r="K505" s="24">
        <f>IF(OR($A505="",LEFT(TRIM($A505),5)="Total"),0,1)</f>
        <v/>
      </c>
    </row>
    <row r="506">
      <c r="F506" s="23">
        <f>IF(OR($A506="",LEFT(TRIM($A506),5)="Total"),"",IF(OR(IF($M$4="",FALSE,ISNUMBER(SEARCH($M$4,$A506))),IF($M$5="",FALSE,ISNUMBER(SEARCH($M$5,$A506))),IF($M$6="",FALSE,ISNUMBER(SEARCH($M$6,$A506))),IF($M$7="",FALSE,ISNUMBER(SEARCH($M$7,$A506))),IF($M$8="",FALSE,ISNUMBER(SEARCH($M$8,$A506)))),"match","no match"))</f>
        <v/>
      </c>
      <c r="G506" s="12">
        <f>IF(OR(OR($A506="",LEFT(TRIM($A506),5)="Total"),NOT(ISNUMBER($C506)),$C506=0),"",$D506/$C506)</f>
        <v/>
      </c>
      <c r="H506" s="12">
        <f>IF($G506="","",MAX(0,(($D506/$C506)+$M$13^2/(2*$C506))/(1+$M$13^2/$C506)-$M$13*SQRT(($D506/$C506)*(1-$D506/$C506)/$C506+$M$13^2/(4*$C506^2))/(1+$M$13^2/$C506)))</f>
        <v/>
      </c>
      <c r="I506" s="12">
        <f>IF($G506="","",MIN(1,(($D506/$C506)+$M$13^2/(2*$C506))/(1+$M$13^2/$C506)+$M$13*SQRT(($D506/$C506)*(1-$D506/$C506)/$C506+$M$13^2/(4*$C506^2))/(1+$M$13^2/$C506)))</f>
        <v/>
      </c>
      <c r="J506" s="23">
        <f>IF($A506="","",IF(LEFT(TRIM($A506),5)="Total","ignored: a Total row",IF($F506="no match","BLOCK NOW: nothing to do with what you sell",IF($G506="","WATCH: no clicks yet",IF($I506&lt;$M$14,"BLOCK: had a fair chance, confidently below",IF($H506&gt;$M$14,"KEEP: confidently above the benchmark",IF($C506&lt;$M$15,"WATCH: too few clicks to judge","WATCH: undecided")))))))</f>
        <v/>
      </c>
      <c r="K506" s="24">
        <f>IF(OR($A506="",LEFT(TRIM($A506),5)="Total"),0,1)</f>
        <v/>
      </c>
    </row>
    <row r="507">
      <c r="F507" s="23">
        <f>IF(OR($A507="",LEFT(TRIM($A507),5)="Total"),"",IF(OR(IF($M$4="",FALSE,ISNUMBER(SEARCH($M$4,$A507))),IF($M$5="",FALSE,ISNUMBER(SEARCH($M$5,$A507))),IF($M$6="",FALSE,ISNUMBER(SEARCH($M$6,$A507))),IF($M$7="",FALSE,ISNUMBER(SEARCH($M$7,$A507))),IF($M$8="",FALSE,ISNUMBER(SEARCH($M$8,$A507)))),"match","no match"))</f>
        <v/>
      </c>
      <c r="G507" s="12">
        <f>IF(OR(OR($A507="",LEFT(TRIM($A507),5)="Total"),NOT(ISNUMBER($C507)),$C507=0),"",$D507/$C507)</f>
        <v/>
      </c>
      <c r="H507" s="12">
        <f>IF($G507="","",MAX(0,(($D507/$C507)+$M$13^2/(2*$C507))/(1+$M$13^2/$C507)-$M$13*SQRT(($D507/$C507)*(1-$D507/$C507)/$C507+$M$13^2/(4*$C507^2))/(1+$M$13^2/$C507)))</f>
        <v/>
      </c>
      <c r="I507" s="12">
        <f>IF($G507="","",MIN(1,(($D507/$C507)+$M$13^2/(2*$C507))/(1+$M$13^2/$C507)+$M$13*SQRT(($D507/$C507)*(1-$D507/$C507)/$C507+$M$13^2/(4*$C507^2))/(1+$M$13^2/$C507)))</f>
        <v/>
      </c>
      <c r="J507" s="23">
        <f>IF($A507="","",IF(LEFT(TRIM($A507),5)="Total","ignored: a Total row",IF($F507="no match","BLOCK NOW: nothing to do with what you sell",IF($G507="","WATCH: no clicks yet",IF($I507&lt;$M$14,"BLOCK: had a fair chance, confidently below",IF($H507&gt;$M$14,"KEEP: confidently above the benchmark",IF($C507&lt;$M$15,"WATCH: too few clicks to judge","WATCH: undecided")))))))</f>
        <v/>
      </c>
      <c r="K507" s="24">
        <f>IF(OR($A507="",LEFT(TRIM($A507),5)="Total"),0,1)</f>
        <v/>
      </c>
    </row>
    <row r="508">
      <c r="F508" s="23">
        <f>IF(OR($A508="",LEFT(TRIM($A508),5)="Total"),"",IF(OR(IF($M$4="",FALSE,ISNUMBER(SEARCH($M$4,$A508))),IF($M$5="",FALSE,ISNUMBER(SEARCH($M$5,$A508))),IF($M$6="",FALSE,ISNUMBER(SEARCH($M$6,$A508))),IF($M$7="",FALSE,ISNUMBER(SEARCH($M$7,$A508))),IF($M$8="",FALSE,ISNUMBER(SEARCH($M$8,$A508)))),"match","no match"))</f>
        <v/>
      </c>
      <c r="G508" s="12">
        <f>IF(OR(OR($A508="",LEFT(TRIM($A508),5)="Total"),NOT(ISNUMBER($C508)),$C508=0),"",$D508/$C508)</f>
        <v/>
      </c>
      <c r="H508" s="12">
        <f>IF($G508="","",MAX(0,(($D508/$C508)+$M$13^2/(2*$C508))/(1+$M$13^2/$C508)-$M$13*SQRT(($D508/$C508)*(1-$D508/$C508)/$C508+$M$13^2/(4*$C508^2))/(1+$M$13^2/$C508)))</f>
        <v/>
      </c>
      <c r="I508" s="12">
        <f>IF($G508="","",MIN(1,(($D508/$C508)+$M$13^2/(2*$C508))/(1+$M$13^2/$C508)+$M$13*SQRT(($D508/$C508)*(1-$D508/$C508)/$C508+$M$13^2/(4*$C508^2))/(1+$M$13^2/$C508)))</f>
        <v/>
      </c>
      <c r="J508" s="23">
        <f>IF($A508="","",IF(LEFT(TRIM($A508),5)="Total","ignored: a Total row",IF($F508="no match","BLOCK NOW: nothing to do with what you sell",IF($G508="","WATCH: no clicks yet",IF($I508&lt;$M$14,"BLOCK: had a fair chance, confidently below",IF($H508&gt;$M$14,"KEEP: confidently above the benchmark",IF($C508&lt;$M$15,"WATCH: too few clicks to judge","WATCH: undecided")))))))</f>
        <v/>
      </c>
      <c r="K508" s="24">
        <f>IF(OR($A508="",LEFT(TRIM($A508),5)="Total"),0,1)</f>
        <v/>
      </c>
    </row>
    <row r="509">
      <c r="F509" s="23">
        <f>IF(OR($A509="",LEFT(TRIM($A509),5)="Total"),"",IF(OR(IF($M$4="",FALSE,ISNUMBER(SEARCH($M$4,$A509))),IF($M$5="",FALSE,ISNUMBER(SEARCH($M$5,$A509))),IF($M$6="",FALSE,ISNUMBER(SEARCH($M$6,$A509))),IF($M$7="",FALSE,ISNUMBER(SEARCH($M$7,$A509))),IF($M$8="",FALSE,ISNUMBER(SEARCH($M$8,$A509)))),"match","no match"))</f>
        <v/>
      </c>
      <c r="G509" s="12">
        <f>IF(OR(OR($A509="",LEFT(TRIM($A509),5)="Total"),NOT(ISNUMBER($C509)),$C509=0),"",$D509/$C509)</f>
        <v/>
      </c>
      <c r="H509" s="12">
        <f>IF($G509="","",MAX(0,(($D509/$C509)+$M$13^2/(2*$C509))/(1+$M$13^2/$C509)-$M$13*SQRT(($D509/$C509)*(1-$D509/$C509)/$C509+$M$13^2/(4*$C509^2))/(1+$M$13^2/$C509)))</f>
        <v/>
      </c>
      <c r="I509" s="12">
        <f>IF($G509="","",MIN(1,(($D509/$C509)+$M$13^2/(2*$C509))/(1+$M$13^2/$C509)+$M$13*SQRT(($D509/$C509)*(1-$D509/$C509)/$C509+$M$13^2/(4*$C509^2))/(1+$M$13^2/$C509)))</f>
        <v/>
      </c>
      <c r="J509" s="23">
        <f>IF($A509="","",IF(LEFT(TRIM($A509),5)="Total","ignored: a Total row",IF($F509="no match","BLOCK NOW: nothing to do with what you sell",IF($G509="","WATCH: no clicks yet",IF($I509&lt;$M$14,"BLOCK: had a fair chance, confidently below",IF($H509&gt;$M$14,"KEEP: confidently above the benchmark",IF($C509&lt;$M$15,"WATCH: too few clicks to judge","WATCH: undecided")))))))</f>
        <v/>
      </c>
      <c r="K509" s="24">
        <f>IF(OR($A509="",LEFT(TRIM($A509),5)="Total"),0,1)</f>
        <v/>
      </c>
    </row>
    <row r="510">
      <c r="F510" s="23">
        <f>IF(OR($A510="",LEFT(TRIM($A510),5)="Total"),"",IF(OR(IF($M$4="",FALSE,ISNUMBER(SEARCH($M$4,$A510))),IF($M$5="",FALSE,ISNUMBER(SEARCH($M$5,$A510))),IF($M$6="",FALSE,ISNUMBER(SEARCH($M$6,$A510))),IF($M$7="",FALSE,ISNUMBER(SEARCH($M$7,$A510))),IF($M$8="",FALSE,ISNUMBER(SEARCH($M$8,$A510)))),"match","no match"))</f>
        <v/>
      </c>
      <c r="G510" s="12">
        <f>IF(OR(OR($A510="",LEFT(TRIM($A510),5)="Total"),NOT(ISNUMBER($C510)),$C510=0),"",$D510/$C510)</f>
        <v/>
      </c>
      <c r="H510" s="12">
        <f>IF($G510="","",MAX(0,(($D510/$C510)+$M$13^2/(2*$C510))/(1+$M$13^2/$C510)-$M$13*SQRT(($D510/$C510)*(1-$D510/$C510)/$C510+$M$13^2/(4*$C510^2))/(1+$M$13^2/$C510)))</f>
        <v/>
      </c>
      <c r="I510" s="12">
        <f>IF($G510="","",MIN(1,(($D510/$C510)+$M$13^2/(2*$C510))/(1+$M$13^2/$C510)+$M$13*SQRT(($D510/$C510)*(1-$D510/$C510)/$C510+$M$13^2/(4*$C510^2))/(1+$M$13^2/$C510)))</f>
        <v/>
      </c>
      <c r="J510" s="23">
        <f>IF($A510="","",IF(LEFT(TRIM($A510),5)="Total","ignored: a Total row",IF($F510="no match","BLOCK NOW: nothing to do with what you sell",IF($G510="","WATCH: no clicks yet",IF($I510&lt;$M$14,"BLOCK: had a fair chance, confidently below",IF($H510&gt;$M$14,"KEEP: confidently above the benchmark",IF($C510&lt;$M$15,"WATCH: too few clicks to judge","WATCH: undecided")))))))</f>
        <v/>
      </c>
      <c r="K510" s="24">
        <f>IF(OR($A510="",LEFT(TRIM($A510),5)="Total"),0,1)</f>
        <v/>
      </c>
    </row>
    <row r="511">
      <c r="F511" s="23">
        <f>IF(OR($A511="",LEFT(TRIM($A511),5)="Total"),"",IF(OR(IF($M$4="",FALSE,ISNUMBER(SEARCH($M$4,$A511))),IF($M$5="",FALSE,ISNUMBER(SEARCH($M$5,$A511))),IF($M$6="",FALSE,ISNUMBER(SEARCH($M$6,$A511))),IF($M$7="",FALSE,ISNUMBER(SEARCH($M$7,$A511))),IF($M$8="",FALSE,ISNUMBER(SEARCH($M$8,$A511)))),"match","no match"))</f>
        <v/>
      </c>
      <c r="G511" s="12">
        <f>IF(OR(OR($A511="",LEFT(TRIM($A511),5)="Total"),NOT(ISNUMBER($C511)),$C511=0),"",$D511/$C511)</f>
        <v/>
      </c>
      <c r="H511" s="12">
        <f>IF($G511="","",MAX(0,(($D511/$C511)+$M$13^2/(2*$C511))/(1+$M$13^2/$C511)-$M$13*SQRT(($D511/$C511)*(1-$D511/$C511)/$C511+$M$13^2/(4*$C511^2))/(1+$M$13^2/$C511)))</f>
        <v/>
      </c>
      <c r="I511" s="12">
        <f>IF($G511="","",MIN(1,(($D511/$C511)+$M$13^2/(2*$C511))/(1+$M$13^2/$C511)+$M$13*SQRT(($D511/$C511)*(1-$D511/$C511)/$C511+$M$13^2/(4*$C511^2))/(1+$M$13^2/$C511)))</f>
        <v/>
      </c>
      <c r="J511" s="23">
        <f>IF($A511="","",IF(LEFT(TRIM($A511),5)="Total","ignored: a Total row",IF($F511="no match","BLOCK NOW: nothing to do with what you sell",IF($G511="","WATCH: no clicks yet",IF($I511&lt;$M$14,"BLOCK: had a fair chance, confidently below",IF($H511&gt;$M$14,"KEEP: confidently above the benchmark",IF($C511&lt;$M$15,"WATCH: too few clicks to judge","WATCH: undecided")))))))</f>
        <v/>
      </c>
      <c r="K511" s="24">
        <f>IF(OR($A511="",LEFT(TRIM($A511),5)="Total"),0,1)</f>
        <v/>
      </c>
    </row>
    <row r="512">
      <c r="F512" s="23">
        <f>IF(OR($A512="",LEFT(TRIM($A512),5)="Total"),"",IF(OR(IF($M$4="",FALSE,ISNUMBER(SEARCH($M$4,$A512))),IF($M$5="",FALSE,ISNUMBER(SEARCH($M$5,$A512))),IF($M$6="",FALSE,ISNUMBER(SEARCH($M$6,$A512))),IF($M$7="",FALSE,ISNUMBER(SEARCH($M$7,$A512))),IF($M$8="",FALSE,ISNUMBER(SEARCH($M$8,$A512)))),"match","no match"))</f>
        <v/>
      </c>
      <c r="G512" s="12">
        <f>IF(OR(OR($A512="",LEFT(TRIM($A512),5)="Total"),NOT(ISNUMBER($C512)),$C512=0),"",$D512/$C512)</f>
        <v/>
      </c>
      <c r="H512" s="12">
        <f>IF($G512="","",MAX(0,(($D512/$C512)+$M$13^2/(2*$C512))/(1+$M$13^2/$C512)-$M$13*SQRT(($D512/$C512)*(1-$D512/$C512)/$C512+$M$13^2/(4*$C512^2))/(1+$M$13^2/$C512)))</f>
        <v/>
      </c>
      <c r="I512" s="12">
        <f>IF($G512="","",MIN(1,(($D512/$C512)+$M$13^2/(2*$C512))/(1+$M$13^2/$C512)+$M$13*SQRT(($D512/$C512)*(1-$D512/$C512)/$C512+$M$13^2/(4*$C512^2))/(1+$M$13^2/$C512)))</f>
        <v/>
      </c>
      <c r="J512" s="23">
        <f>IF($A512="","",IF(LEFT(TRIM($A512),5)="Total","ignored: a Total row",IF($F512="no match","BLOCK NOW: nothing to do with what you sell",IF($G512="","WATCH: no clicks yet",IF($I512&lt;$M$14,"BLOCK: had a fair chance, confidently below",IF($H512&gt;$M$14,"KEEP: confidently above the benchmark",IF($C512&lt;$M$15,"WATCH: too few clicks to judge","WATCH: undecided")))))))</f>
        <v/>
      </c>
      <c r="K512" s="24">
        <f>IF(OR($A512="",LEFT(TRIM($A512),5)="Total"),0,1)</f>
        <v/>
      </c>
    </row>
    <row r="513">
      <c r="F513" s="23">
        <f>IF(OR($A513="",LEFT(TRIM($A513),5)="Total"),"",IF(OR(IF($M$4="",FALSE,ISNUMBER(SEARCH($M$4,$A513))),IF($M$5="",FALSE,ISNUMBER(SEARCH($M$5,$A513))),IF($M$6="",FALSE,ISNUMBER(SEARCH($M$6,$A513))),IF($M$7="",FALSE,ISNUMBER(SEARCH($M$7,$A513))),IF($M$8="",FALSE,ISNUMBER(SEARCH($M$8,$A513)))),"match","no match"))</f>
        <v/>
      </c>
      <c r="G513" s="12">
        <f>IF(OR(OR($A513="",LEFT(TRIM($A513),5)="Total"),NOT(ISNUMBER($C513)),$C513=0),"",$D513/$C513)</f>
        <v/>
      </c>
      <c r="H513" s="12">
        <f>IF($G513="","",MAX(0,(($D513/$C513)+$M$13^2/(2*$C513))/(1+$M$13^2/$C513)-$M$13*SQRT(($D513/$C513)*(1-$D513/$C513)/$C513+$M$13^2/(4*$C513^2))/(1+$M$13^2/$C513)))</f>
        <v/>
      </c>
      <c r="I513" s="12">
        <f>IF($G513="","",MIN(1,(($D513/$C513)+$M$13^2/(2*$C513))/(1+$M$13^2/$C513)+$M$13*SQRT(($D513/$C513)*(1-$D513/$C513)/$C513+$M$13^2/(4*$C513^2))/(1+$M$13^2/$C513)))</f>
        <v/>
      </c>
      <c r="J513" s="23">
        <f>IF($A513="","",IF(LEFT(TRIM($A513),5)="Total","ignored: a Total row",IF($F513="no match","BLOCK NOW: nothing to do with what you sell",IF($G513="","WATCH: no clicks yet",IF($I513&lt;$M$14,"BLOCK: had a fair chance, confidently below",IF($H513&gt;$M$14,"KEEP: confidently above the benchmark",IF($C513&lt;$M$15,"WATCH: too few clicks to judge","WATCH: undecided")))))))</f>
        <v/>
      </c>
      <c r="K513" s="24">
        <f>IF(OR($A513="",LEFT(TRIM($A513),5)="Total"),0,1)</f>
        <v/>
      </c>
    </row>
    <row r="514">
      <c r="F514" s="23">
        <f>IF(OR($A514="",LEFT(TRIM($A514),5)="Total"),"",IF(OR(IF($M$4="",FALSE,ISNUMBER(SEARCH($M$4,$A514))),IF($M$5="",FALSE,ISNUMBER(SEARCH($M$5,$A514))),IF($M$6="",FALSE,ISNUMBER(SEARCH($M$6,$A514))),IF($M$7="",FALSE,ISNUMBER(SEARCH($M$7,$A514))),IF($M$8="",FALSE,ISNUMBER(SEARCH($M$8,$A514)))),"match","no match"))</f>
        <v/>
      </c>
      <c r="G514" s="12">
        <f>IF(OR(OR($A514="",LEFT(TRIM($A514),5)="Total"),NOT(ISNUMBER($C514)),$C514=0),"",$D514/$C514)</f>
        <v/>
      </c>
      <c r="H514" s="12">
        <f>IF($G514="","",MAX(0,(($D514/$C514)+$M$13^2/(2*$C514))/(1+$M$13^2/$C514)-$M$13*SQRT(($D514/$C514)*(1-$D514/$C514)/$C514+$M$13^2/(4*$C514^2))/(1+$M$13^2/$C514)))</f>
        <v/>
      </c>
      <c r="I514" s="12">
        <f>IF($G514="","",MIN(1,(($D514/$C514)+$M$13^2/(2*$C514))/(1+$M$13^2/$C514)+$M$13*SQRT(($D514/$C514)*(1-$D514/$C514)/$C514+$M$13^2/(4*$C514^2))/(1+$M$13^2/$C514)))</f>
        <v/>
      </c>
      <c r="J514" s="23">
        <f>IF($A514="","",IF(LEFT(TRIM($A514),5)="Total","ignored: a Total row",IF($F514="no match","BLOCK NOW: nothing to do with what you sell",IF($G514="","WATCH: no clicks yet",IF($I514&lt;$M$14,"BLOCK: had a fair chance, confidently below",IF($H514&gt;$M$14,"KEEP: confidently above the benchmark",IF($C514&lt;$M$15,"WATCH: too few clicks to judge","WATCH: undecided")))))))</f>
        <v/>
      </c>
      <c r="K514" s="24">
        <f>IF(OR($A514="",LEFT(TRIM($A514),5)="Total"),0,1)</f>
        <v/>
      </c>
    </row>
    <row r="515">
      <c r="F515" s="23">
        <f>IF(OR($A515="",LEFT(TRIM($A515),5)="Total"),"",IF(OR(IF($M$4="",FALSE,ISNUMBER(SEARCH($M$4,$A515))),IF($M$5="",FALSE,ISNUMBER(SEARCH($M$5,$A515))),IF($M$6="",FALSE,ISNUMBER(SEARCH($M$6,$A515))),IF($M$7="",FALSE,ISNUMBER(SEARCH($M$7,$A515))),IF($M$8="",FALSE,ISNUMBER(SEARCH($M$8,$A515)))),"match","no match"))</f>
        <v/>
      </c>
      <c r="G515" s="12">
        <f>IF(OR(OR($A515="",LEFT(TRIM($A515),5)="Total"),NOT(ISNUMBER($C515)),$C515=0),"",$D515/$C515)</f>
        <v/>
      </c>
      <c r="H515" s="12">
        <f>IF($G515="","",MAX(0,(($D515/$C515)+$M$13^2/(2*$C515))/(1+$M$13^2/$C515)-$M$13*SQRT(($D515/$C515)*(1-$D515/$C515)/$C515+$M$13^2/(4*$C515^2))/(1+$M$13^2/$C515)))</f>
        <v/>
      </c>
      <c r="I515" s="12">
        <f>IF($G515="","",MIN(1,(($D515/$C515)+$M$13^2/(2*$C515))/(1+$M$13^2/$C515)+$M$13*SQRT(($D515/$C515)*(1-$D515/$C515)/$C515+$M$13^2/(4*$C515^2))/(1+$M$13^2/$C515)))</f>
        <v/>
      </c>
      <c r="J515" s="23">
        <f>IF($A515="","",IF(LEFT(TRIM($A515),5)="Total","ignored: a Total row",IF($F515="no match","BLOCK NOW: nothing to do with what you sell",IF($G515="","WATCH: no clicks yet",IF($I515&lt;$M$14,"BLOCK: had a fair chance, confidently below",IF($H515&gt;$M$14,"KEEP: confidently above the benchmark",IF($C515&lt;$M$15,"WATCH: too few clicks to judge","WATCH: undecided")))))))</f>
        <v/>
      </c>
      <c r="K515" s="24">
        <f>IF(OR($A515="",LEFT(TRIM($A515),5)="Total"),0,1)</f>
        <v/>
      </c>
    </row>
    <row r="516">
      <c r="F516" s="23">
        <f>IF(OR($A516="",LEFT(TRIM($A516),5)="Total"),"",IF(OR(IF($M$4="",FALSE,ISNUMBER(SEARCH($M$4,$A516))),IF($M$5="",FALSE,ISNUMBER(SEARCH($M$5,$A516))),IF($M$6="",FALSE,ISNUMBER(SEARCH($M$6,$A516))),IF($M$7="",FALSE,ISNUMBER(SEARCH($M$7,$A516))),IF($M$8="",FALSE,ISNUMBER(SEARCH($M$8,$A516)))),"match","no match"))</f>
        <v/>
      </c>
      <c r="G516" s="12">
        <f>IF(OR(OR($A516="",LEFT(TRIM($A516),5)="Total"),NOT(ISNUMBER($C516)),$C516=0),"",$D516/$C516)</f>
        <v/>
      </c>
      <c r="H516" s="12">
        <f>IF($G516="","",MAX(0,(($D516/$C516)+$M$13^2/(2*$C516))/(1+$M$13^2/$C516)-$M$13*SQRT(($D516/$C516)*(1-$D516/$C516)/$C516+$M$13^2/(4*$C516^2))/(1+$M$13^2/$C516)))</f>
        <v/>
      </c>
      <c r="I516" s="12">
        <f>IF($G516="","",MIN(1,(($D516/$C516)+$M$13^2/(2*$C516))/(1+$M$13^2/$C516)+$M$13*SQRT(($D516/$C516)*(1-$D516/$C516)/$C516+$M$13^2/(4*$C516^2))/(1+$M$13^2/$C516)))</f>
        <v/>
      </c>
      <c r="J516" s="23">
        <f>IF($A516="","",IF(LEFT(TRIM($A516),5)="Total","ignored: a Total row",IF($F516="no match","BLOCK NOW: nothing to do with what you sell",IF($G516="","WATCH: no clicks yet",IF($I516&lt;$M$14,"BLOCK: had a fair chance, confidently below",IF($H516&gt;$M$14,"KEEP: confidently above the benchmark",IF($C516&lt;$M$15,"WATCH: too few clicks to judge","WATCH: undecided")))))))</f>
        <v/>
      </c>
      <c r="K516" s="24">
        <f>IF(OR($A516="",LEFT(TRIM($A516),5)="Total"),0,1)</f>
        <v/>
      </c>
    </row>
    <row r="517">
      <c r="F517" s="23">
        <f>IF(OR($A517="",LEFT(TRIM($A517),5)="Total"),"",IF(OR(IF($M$4="",FALSE,ISNUMBER(SEARCH($M$4,$A517))),IF($M$5="",FALSE,ISNUMBER(SEARCH($M$5,$A517))),IF($M$6="",FALSE,ISNUMBER(SEARCH($M$6,$A517))),IF($M$7="",FALSE,ISNUMBER(SEARCH($M$7,$A517))),IF($M$8="",FALSE,ISNUMBER(SEARCH($M$8,$A517)))),"match","no match"))</f>
        <v/>
      </c>
      <c r="G517" s="12">
        <f>IF(OR(OR($A517="",LEFT(TRIM($A517),5)="Total"),NOT(ISNUMBER($C517)),$C517=0),"",$D517/$C517)</f>
        <v/>
      </c>
      <c r="H517" s="12">
        <f>IF($G517="","",MAX(0,(($D517/$C517)+$M$13^2/(2*$C517))/(1+$M$13^2/$C517)-$M$13*SQRT(($D517/$C517)*(1-$D517/$C517)/$C517+$M$13^2/(4*$C517^2))/(1+$M$13^2/$C517)))</f>
        <v/>
      </c>
      <c r="I517" s="12">
        <f>IF($G517="","",MIN(1,(($D517/$C517)+$M$13^2/(2*$C517))/(1+$M$13^2/$C517)+$M$13*SQRT(($D517/$C517)*(1-$D517/$C517)/$C517+$M$13^2/(4*$C517^2))/(1+$M$13^2/$C517)))</f>
        <v/>
      </c>
      <c r="J517" s="23">
        <f>IF($A517="","",IF(LEFT(TRIM($A517),5)="Total","ignored: a Total row",IF($F517="no match","BLOCK NOW: nothing to do with what you sell",IF($G517="","WATCH: no clicks yet",IF($I517&lt;$M$14,"BLOCK: had a fair chance, confidently below",IF($H517&gt;$M$14,"KEEP: confidently above the benchmark",IF($C517&lt;$M$15,"WATCH: too few clicks to judge","WATCH: undecided")))))))</f>
        <v/>
      </c>
      <c r="K517" s="24">
        <f>IF(OR($A517="",LEFT(TRIM($A517),5)="Total"),0,1)</f>
        <v/>
      </c>
    </row>
    <row r="518">
      <c r="F518" s="23">
        <f>IF(OR($A518="",LEFT(TRIM($A518),5)="Total"),"",IF(OR(IF($M$4="",FALSE,ISNUMBER(SEARCH($M$4,$A518))),IF($M$5="",FALSE,ISNUMBER(SEARCH($M$5,$A518))),IF($M$6="",FALSE,ISNUMBER(SEARCH($M$6,$A518))),IF($M$7="",FALSE,ISNUMBER(SEARCH($M$7,$A518))),IF($M$8="",FALSE,ISNUMBER(SEARCH($M$8,$A518)))),"match","no match"))</f>
        <v/>
      </c>
      <c r="G518" s="12">
        <f>IF(OR(OR($A518="",LEFT(TRIM($A518),5)="Total"),NOT(ISNUMBER($C518)),$C518=0),"",$D518/$C518)</f>
        <v/>
      </c>
      <c r="H518" s="12">
        <f>IF($G518="","",MAX(0,(($D518/$C518)+$M$13^2/(2*$C518))/(1+$M$13^2/$C518)-$M$13*SQRT(($D518/$C518)*(1-$D518/$C518)/$C518+$M$13^2/(4*$C518^2))/(1+$M$13^2/$C518)))</f>
        <v/>
      </c>
      <c r="I518" s="12">
        <f>IF($G518="","",MIN(1,(($D518/$C518)+$M$13^2/(2*$C518))/(1+$M$13^2/$C518)+$M$13*SQRT(($D518/$C518)*(1-$D518/$C518)/$C518+$M$13^2/(4*$C518^2))/(1+$M$13^2/$C518)))</f>
        <v/>
      </c>
      <c r="J518" s="23">
        <f>IF($A518="","",IF(LEFT(TRIM($A518),5)="Total","ignored: a Total row",IF($F518="no match","BLOCK NOW: nothing to do with what you sell",IF($G518="","WATCH: no clicks yet",IF($I518&lt;$M$14,"BLOCK: had a fair chance, confidently below",IF($H518&gt;$M$14,"KEEP: confidently above the benchmark",IF($C518&lt;$M$15,"WATCH: too few clicks to judge","WATCH: undecided")))))))</f>
        <v/>
      </c>
      <c r="K518" s="24">
        <f>IF(OR($A518="",LEFT(TRIM($A518),5)="Total"),0,1)</f>
        <v/>
      </c>
    </row>
    <row r="519">
      <c r="F519" s="23">
        <f>IF(OR($A519="",LEFT(TRIM($A519),5)="Total"),"",IF(OR(IF($M$4="",FALSE,ISNUMBER(SEARCH($M$4,$A519))),IF($M$5="",FALSE,ISNUMBER(SEARCH($M$5,$A519))),IF($M$6="",FALSE,ISNUMBER(SEARCH($M$6,$A519))),IF($M$7="",FALSE,ISNUMBER(SEARCH($M$7,$A519))),IF($M$8="",FALSE,ISNUMBER(SEARCH($M$8,$A519)))),"match","no match"))</f>
        <v/>
      </c>
      <c r="G519" s="12">
        <f>IF(OR(OR($A519="",LEFT(TRIM($A519),5)="Total"),NOT(ISNUMBER($C519)),$C519=0),"",$D519/$C519)</f>
        <v/>
      </c>
      <c r="H519" s="12">
        <f>IF($G519="","",MAX(0,(($D519/$C519)+$M$13^2/(2*$C519))/(1+$M$13^2/$C519)-$M$13*SQRT(($D519/$C519)*(1-$D519/$C519)/$C519+$M$13^2/(4*$C519^2))/(1+$M$13^2/$C519)))</f>
        <v/>
      </c>
      <c r="I519" s="12">
        <f>IF($G519="","",MIN(1,(($D519/$C519)+$M$13^2/(2*$C519))/(1+$M$13^2/$C519)+$M$13*SQRT(($D519/$C519)*(1-$D519/$C519)/$C519+$M$13^2/(4*$C519^2))/(1+$M$13^2/$C519)))</f>
        <v/>
      </c>
      <c r="J519" s="23">
        <f>IF($A519="","",IF(LEFT(TRIM($A519),5)="Total","ignored: a Total row",IF($F519="no match","BLOCK NOW: nothing to do with what you sell",IF($G519="","WATCH: no clicks yet",IF($I519&lt;$M$14,"BLOCK: had a fair chance, confidently below",IF($H519&gt;$M$14,"KEEP: confidently above the benchmark",IF($C519&lt;$M$15,"WATCH: too few clicks to judge","WATCH: undecided")))))))</f>
        <v/>
      </c>
      <c r="K519" s="24">
        <f>IF(OR($A519="",LEFT(TRIM($A519),5)="Total"),0,1)</f>
        <v/>
      </c>
    </row>
    <row r="520">
      <c r="F520" s="23">
        <f>IF(OR($A520="",LEFT(TRIM($A520),5)="Total"),"",IF(OR(IF($M$4="",FALSE,ISNUMBER(SEARCH($M$4,$A520))),IF($M$5="",FALSE,ISNUMBER(SEARCH($M$5,$A520))),IF($M$6="",FALSE,ISNUMBER(SEARCH($M$6,$A520))),IF($M$7="",FALSE,ISNUMBER(SEARCH($M$7,$A520))),IF($M$8="",FALSE,ISNUMBER(SEARCH($M$8,$A520)))),"match","no match"))</f>
        <v/>
      </c>
      <c r="G520" s="12">
        <f>IF(OR(OR($A520="",LEFT(TRIM($A520),5)="Total"),NOT(ISNUMBER($C520)),$C520=0),"",$D520/$C520)</f>
        <v/>
      </c>
      <c r="H520" s="12">
        <f>IF($G520="","",MAX(0,(($D520/$C520)+$M$13^2/(2*$C520))/(1+$M$13^2/$C520)-$M$13*SQRT(($D520/$C520)*(1-$D520/$C520)/$C520+$M$13^2/(4*$C520^2))/(1+$M$13^2/$C520)))</f>
        <v/>
      </c>
      <c r="I520" s="12">
        <f>IF($G520="","",MIN(1,(($D520/$C520)+$M$13^2/(2*$C520))/(1+$M$13^2/$C520)+$M$13*SQRT(($D520/$C520)*(1-$D520/$C520)/$C520+$M$13^2/(4*$C520^2))/(1+$M$13^2/$C520)))</f>
        <v/>
      </c>
      <c r="J520" s="23">
        <f>IF($A520="","",IF(LEFT(TRIM($A520),5)="Total","ignored: a Total row",IF($F520="no match","BLOCK NOW: nothing to do with what you sell",IF($G520="","WATCH: no clicks yet",IF($I520&lt;$M$14,"BLOCK: had a fair chance, confidently below",IF($H520&gt;$M$14,"KEEP: confidently above the benchmark",IF($C520&lt;$M$15,"WATCH: too few clicks to judge","WATCH: undecided")))))))</f>
        <v/>
      </c>
      <c r="K520" s="24">
        <f>IF(OR($A520="",LEFT(TRIM($A520),5)="Total"),0,1)</f>
        <v/>
      </c>
    </row>
    <row r="521">
      <c r="F521" s="23">
        <f>IF(OR($A521="",LEFT(TRIM($A521),5)="Total"),"",IF(OR(IF($M$4="",FALSE,ISNUMBER(SEARCH($M$4,$A521))),IF($M$5="",FALSE,ISNUMBER(SEARCH($M$5,$A521))),IF($M$6="",FALSE,ISNUMBER(SEARCH($M$6,$A521))),IF($M$7="",FALSE,ISNUMBER(SEARCH($M$7,$A521))),IF($M$8="",FALSE,ISNUMBER(SEARCH($M$8,$A521)))),"match","no match"))</f>
        <v/>
      </c>
      <c r="G521" s="12">
        <f>IF(OR(OR($A521="",LEFT(TRIM($A521),5)="Total"),NOT(ISNUMBER($C521)),$C521=0),"",$D521/$C521)</f>
        <v/>
      </c>
      <c r="H521" s="12">
        <f>IF($G521="","",MAX(0,(($D521/$C521)+$M$13^2/(2*$C521))/(1+$M$13^2/$C521)-$M$13*SQRT(($D521/$C521)*(1-$D521/$C521)/$C521+$M$13^2/(4*$C521^2))/(1+$M$13^2/$C521)))</f>
        <v/>
      </c>
      <c r="I521" s="12">
        <f>IF($G521="","",MIN(1,(($D521/$C521)+$M$13^2/(2*$C521))/(1+$M$13^2/$C521)+$M$13*SQRT(($D521/$C521)*(1-$D521/$C521)/$C521+$M$13^2/(4*$C521^2))/(1+$M$13^2/$C521)))</f>
        <v/>
      </c>
      <c r="J521" s="23">
        <f>IF($A521="","",IF(LEFT(TRIM($A521),5)="Total","ignored: a Total row",IF($F521="no match","BLOCK NOW: nothing to do with what you sell",IF($G521="","WATCH: no clicks yet",IF($I521&lt;$M$14,"BLOCK: had a fair chance, confidently below",IF($H521&gt;$M$14,"KEEP: confidently above the benchmark",IF($C521&lt;$M$15,"WATCH: too few clicks to judge","WATCH: undecided")))))))</f>
        <v/>
      </c>
      <c r="K521" s="24">
        <f>IF(OR($A521="",LEFT(TRIM($A521),5)="Total"),0,1)</f>
        <v/>
      </c>
    </row>
    <row r="522">
      <c r="F522" s="23">
        <f>IF(OR($A522="",LEFT(TRIM($A522),5)="Total"),"",IF(OR(IF($M$4="",FALSE,ISNUMBER(SEARCH($M$4,$A522))),IF($M$5="",FALSE,ISNUMBER(SEARCH($M$5,$A522))),IF($M$6="",FALSE,ISNUMBER(SEARCH($M$6,$A522))),IF($M$7="",FALSE,ISNUMBER(SEARCH($M$7,$A522))),IF($M$8="",FALSE,ISNUMBER(SEARCH($M$8,$A522)))),"match","no match"))</f>
        <v/>
      </c>
      <c r="G522" s="12">
        <f>IF(OR(OR($A522="",LEFT(TRIM($A522),5)="Total"),NOT(ISNUMBER($C522)),$C522=0),"",$D522/$C522)</f>
        <v/>
      </c>
      <c r="H522" s="12">
        <f>IF($G522="","",MAX(0,(($D522/$C522)+$M$13^2/(2*$C522))/(1+$M$13^2/$C522)-$M$13*SQRT(($D522/$C522)*(1-$D522/$C522)/$C522+$M$13^2/(4*$C522^2))/(1+$M$13^2/$C522)))</f>
        <v/>
      </c>
      <c r="I522" s="12">
        <f>IF($G522="","",MIN(1,(($D522/$C522)+$M$13^2/(2*$C522))/(1+$M$13^2/$C522)+$M$13*SQRT(($D522/$C522)*(1-$D522/$C522)/$C522+$M$13^2/(4*$C522^2))/(1+$M$13^2/$C522)))</f>
        <v/>
      </c>
      <c r="J522" s="23">
        <f>IF($A522="","",IF(LEFT(TRIM($A522),5)="Total","ignored: a Total row",IF($F522="no match","BLOCK NOW: nothing to do with what you sell",IF($G522="","WATCH: no clicks yet",IF($I522&lt;$M$14,"BLOCK: had a fair chance, confidently below",IF($H522&gt;$M$14,"KEEP: confidently above the benchmark",IF($C522&lt;$M$15,"WATCH: too few clicks to judge","WATCH: undecided")))))))</f>
        <v/>
      </c>
      <c r="K522" s="24">
        <f>IF(OR($A522="",LEFT(TRIM($A522),5)="Total"),0,1)</f>
        <v/>
      </c>
    </row>
    <row r="523">
      <c r="F523" s="23">
        <f>IF(OR($A523="",LEFT(TRIM($A523),5)="Total"),"",IF(OR(IF($M$4="",FALSE,ISNUMBER(SEARCH($M$4,$A523))),IF($M$5="",FALSE,ISNUMBER(SEARCH($M$5,$A523))),IF($M$6="",FALSE,ISNUMBER(SEARCH($M$6,$A523))),IF($M$7="",FALSE,ISNUMBER(SEARCH($M$7,$A523))),IF($M$8="",FALSE,ISNUMBER(SEARCH($M$8,$A523)))),"match","no match"))</f>
        <v/>
      </c>
      <c r="G523" s="12">
        <f>IF(OR(OR($A523="",LEFT(TRIM($A523),5)="Total"),NOT(ISNUMBER($C523)),$C523=0),"",$D523/$C523)</f>
        <v/>
      </c>
      <c r="H523" s="12">
        <f>IF($G523="","",MAX(0,(($D523/$C523)+$M$13^2/(2*$C523))/(1+$M$13^2/$C523)-$M$13*SQRT(($D523/$C523)*(1-$D523/$C523)/$C523+$M$13^2/(4*$C523^2))/(1+$M$13^2/$C523)))</f>
        <v/>
      </c>
      <c r="I523" s="12">
        <f>IF($G523="","",MIN(1,(($D523/$C523)+$M$13^2/(2*$C523))/(1+$M$13^2/$C523)+$M$13*SQRT(($D523/$C523)*(1-$D523/$C523)/$C523+$M$13^2/(4*$C523^2))/(1+$M$13^2/$C523)))</f>
        <v/>
      </c>
      <c r="J523" s="23">
        <f>IF($A523="","",IF(LEFT(TRIM($A523),5)="Total","ignored: a Total row",IF($F523="no match","BLOCK NOW: nothing to do with what you sell",IF($G523="","WATCH: no clicks yet",IF($I523&lt;$M$14,"BLOCK: had a fair chance, confidently below",IF($H523&gt;$M$14,"KEEP: confidently above the benchmark",IF($C523&lt;$M$15,"WATCH: too few clicks to judge","WATCH: undecided")))))))</f>
        <v/>
      </c>
      <c r="K523" s="24">
        <f>IF(OR($A523="",LEFT(TRIM($A523),5)="Total"),0,1)</f>
        <v/>
      </c>
    </row>
    <row r="524">
      <c r="F524" s="23">
        <f>IF(OR($A524="",LEFT(TRIM($A524),5)="Total"),"",IF(OR(IF($M$4="",FALSE,ISNUMBER(SEARCH($M$4,$A524))),IF($M$5="",FALSE,ISNUMBER(SEARCH($M$5,$A524))),IF($M$6="",FALSE,ISNUMBER(SEARCH($M$6,$A524))),IF($M$7="",FALSE,ISNUMBER(SEARCH($M$7,$A524))),IF($M$8="",FALSE,ISNUMBER(SEARCH($M$8,$A524)))),"match","no match"))</f>
        <v/>
      </c>
      <c r="G524" s="12">
        <f>IF(OR(OR($A524="",LEFT(TRIM($A524),5)="Total"),NOT(ISNUMBER($C524)),$C524=0),"",$D524/$C524)</f>
        <v/>
      </c>
      <c r="H524" s="12">
        <f>IF($G524="","",MAX(0,(($D524/$C524)+$M$13^2/(2*$C524))/(1+$M$13^2/$C524)-$M$13*SQRT(($D524/$C524)*(1-$D524/$C524)/$C524+$M$13^2/(4*$C524^2))/(1+$M$13^2/$C524)))</f>
        <v/>
      </c>
      <c r="I524" s="12">
        <f>IF($G524="","",MIN(1,(($D524/$C524)+$M$13^2/(2*$C524))/(1+$M$13^2/$C524)+$M$13*SQRT(($D524/$C524)*(1-$D524/$C524)/$C524+$M$13^2/(4*$C524^2))/(1+$M$13^2/$C524)))</f>
        <v/>
      </c>
      <c r="J524" s="23">
        <f>IF($A524="","",IF(LEFT(TRIM($A524),5)="Total","ignored: a Total row",IF($F524="no match","BLOCK NOW: nothing to do with what you sell",IF($G524="","WATCH: no clicks yet",IF($I524&lt;$M$14,"BLOCK: had a fair chance, confidently below",IF($H524&gt;$M$14,"KEEP: confidently above the benchmark",IF($C524&lt;$M$15,"WATCH: too few clicks to judge","WATCH: undecided")))))))</f>
        <v/>
      </c>
      <c r="K524" s="24">
        <f>IF(OR($A524="",LEFT(TRIM($A524),5)="Total"),0,1)</f>
        <v/>
      </c>
    </row>
    <row r="525">
      <c r="F525" s="23">
        <f>IF(OR($A525="",LEFT(TRIM($A525),5)="Total"),"",IF(OR(IF($M$4="",FALSE,ISNUMBER(SEARCH($M$4,$A525))),IF($M$5="",FALSE,ISNUMBER(SEARCH($M$5,$A525))),IF($M$6="",FALSE,ISNUMBER(SEARCH($M$6,$A525))),IF($M$7="",FALSE,ISNUMBER(SEARCH($M$7,$A525))),IF($M$8="",FALSE,ISNUMBER(SEARCH($M$8,$A525)))),"match","no match"))</f>
        <v/>
      </c>
      <c r="G525" s="12">
        <f>IF(OR(OR($A525="",LEFT(TRIM($A525),5)="Total"),NOT(ISNUMBER($C525)),$C525=0),"",$D525/$C525)</f>
        <v/>
      </c>
      <c r="H525" s="12">
        <f>IF($G525="","",MAX(0,(($D525/$C525)+$M$13^2/(2*$C525))/(1+$M$13^2/$C525)-$M$13*SQRT(($D525/$C525)*(1-$D525/$C525)/$C525+$M$13^2/(4*$C525^2))/(1+$M$13^2/$C525)))</f>
        <v/>
      </c>
      <c r="I525" s="12">
        <f>IF($G525="","",MIN(1,(($D525/$C525)+$M$13^2/(2*$C525))/(1+$M$13^2/$C525)+$M$13*SQRT(($D525/$C525)*(1-$D525/$C525)/$C525+$M$13^2/(4*$C525^2))/(1+$M$13^2/$C525)))</f>
        <v/>
      </c>
      <c r="J525" s="23">
        <f>IF($A525="","",IF(LEFT(TRIM($A525),5)="Total","ignored: a Total row",IF($F525="no match","BLOCK NOW: nothing to do with what you sell",IF($G525="","WATCH: no clicks yet",IF($I525&lt;$M$14,"BLOCK: had a fair chance, confidently below",IF($H525&gt;$M$14,"KEEP: confidently above the benchmark",IF($C525&lt;$M$15,"WATCH: too few clicks to judge","WATCH: undecided")))))))</f>
        <v/>
      </c>
      <c r="K525" s="24">
        <f>IF(OR($A525="",LEFT(TRIM($A525),5)="Total"),0,1)</f>
        <v/>
      </c>
    </row>
    <row r="526">
      <c r="F526" s="23">
        <f>IF(OR($A526="",LEFT(TRIM($A526),5)="Total"),"",IF(OR(IF($M$4="",FALSE,ISNUMBER(SEARCH($M$4,$A526))),IF($M$5="",FALSE,ISNUMBER(SEARCH($M$5,$A526))),IF($M$6="",FALSE,ISNUMBER(SEARCH($M$6,$A526))),IF($M$7="",FALSE,ISNUMBER(SEARCH($M$7,$A526))),IF($M$8="",FALSE,ISNUMBER(SEARCH($M$8,$A526)))),"match","no match"))</f>
        <v/>
      </c>
      <c r="G526" s="12">
        <f>IF(OR(OR($A526="",LEFT(TRIM($A526),5)="Total"),NOT(ISNUMBER($C526)),$C526=0),"",$D526/$C526)</f>
        <v/>
      </c>
      <c r="H526" s="12">
        <f>IF($G526="","",MAX(0,(($D526/$C526)+$M$13^2/(2*$C526))/(1+$M$13^2/$C526)-$M$13*SQRT(($D526/$C526)*(1-$D526/$C526)/$C526+$M$13^2/(4*$C526^2))/(1+$M$13^2/$C526)))</f>
        <v/>
      </c>
      <c r="I526" s="12">
        <f>IF($G526="","",MIN(1,(($D526/$C526)+$M$13^2/(2*$C526))/(1+$M$13^2/$C526)+$M$13*SQRT(($D526/$C526)*(1-$D526/$C526)/$C526+$M$13^2/(4*$C526^2))/(1+$M$13^2/$C526)))</f>
        <v/>
      </c>
      <c r="J526" s="23">
        <f>IF($A526="","",IF(LEFT(TRIM($A526),5)="Total","ignored: a Total row",IF($F526="no match","BLOCK NOW: nothing to do with what you sell",IF($G526="","WATCH: no clicks yet",IF($I526&lt;$M$14,"BLOCK: had a fair chance, confidently below",IF($H526&gt;$M$14,"KEEP: confidently above the benchmark",IF($C526&lt;$M$15,"WATCH: too few clicks to judge","WATCH: undecided")))))))</f>
        <v/>
      </c>
      <c r="K526" s="24">
        <f>IF(OR($A526="",LEFT(TRIM($A526),5)="Total"),0,1)</f>
        <v/>
      </c>
    </row>
    <row r="527">
      <c r="F527" s="23">
        <f>IF(OR($A527="",LEFT(TRIM($A527),5)="Total"),"",IF(OR(IF($M$4="",FALSE,ISNUMBER(SEARCH($M$4,$A527))),IF($M$5="",FALSE,ISNUMBER(SEARCH($M$5,$A527))),IF($M$6="",FALSE,ISNUMBER(SEARCH($M$6,$A527))),IF($M$7="",FALSE,ISNUMBER(SEARCH($M$7,$A527))),IF($M$8="",FALSE,ISNUMBER(SEARCH($M$8,$A527)))),"match","no match"))</f>
        <v/>
      </c>
      <c r="G527" s="12">
        <f>IF(OR(OR($A527="",LEFT(TRIM($A527),5)="Total"),NOT(ISNUMBER($C527)),$C527=0),"",$D527/$C527)</f>
        <v/>
      </c>
      <c r="H527" s="12">
        <f>IF($G527="","",MAX(0,(($D527/$C527)+$M$13^2/(2*$C527))/(1+$M$13^2/$C527)-$M$13*SQRT(($D527/$C527)*(1-$D527/$C527)/$C527+$M$13^2/(4*$C527^2))/(1+$M$13^2/$C527)))</f>
        <v/>
      </c>
      <c r="I527" s="12">
        <f>IF($G527="","",MIN(1,(($D527/$C527)+$M$13^2/(2*$C527))/(1+$M$13^2/$C527)+$M$13*SQRT(($D527/$C527)*(1-$D527/$C527)/$C527+$M$13^2/(4*$C527^2))/(1+$M$13^2/$C527)))</f>
        <v/>
      </c>
      <c r="J527" s="23">
        <f>IF($A527="","",IF(LEFT(TRIM($A527),5)="Total","ignored: a Total row",IF($F527="no match","BLOCK NOW: nothing to do with what you sell",IF($G527="","WATCH: no clicks yet",IF($I527&lt;$M$14,"BLOCK: had a fair chance, confidently below",IF($H527&gt;$M$14,"KEEP: confidently above the benchmark",IF($C527&lt;$M$15,"WATCH: too few clicks to judge","WATCH: undecided")))))))</f>
        <v/>
      </c>
      <c r="K527" s="24">
        <f>IF(OR($A527="",LEFT(TRIM($A527),5)="Total"),0,1)</f>
        <v/>
      </c>
    </row>
    <row r="528">
      <c r="F528" s="23">
        <f>IF(OR($A528="",LEFT(TRIM($A528),5)="Total"),"",IF(OR(IF($M$4="",FALSE,ISNUMBER(SEARCH($M$4,$A528))),IF($M$5="",FALSE,ISNUMBER(SEARCH($M$5,$A528))),IF($M$6="",FALSE,ISNUMBER(SEARCH($M$6,$A528))),IF($M$7="",FALSE,ISNUMBER(SEARCH($M$7,$A528))),IF($M$8="",FALSE,ISNUMBER(SEARCH($M$8,$A528)))),"match","no match"))</f>
        <v/>
      </c>
      <c r="G528" s="12">
        <f>IF(OR(OR($A528="",LEFT(TRIM($A528),5)="Total"),NOT(ISNUMBER($C528)),$C528=0),"",$D528/$C528)</f>
        <v/>
      </c>
      <c r="H528" s="12">
        <f>IF($G528="","",MAX(0,(($D528/$C528)+$M$13^2/(2*$C528))/(1+$M$13^2/$C528)-$M$13*SQRT(($D528/$C528)*(1-$D528/$C528)/$C528+$M$13^2/(4*$C528^2))/(1+$M$13^2/$C528)))</f>
        <v/>
      </c>
      <c r="I528" s="12">
        <f>IF($G528="","",MIN(1,(($D528/$C528)+$M$13^2/(2*$C528))/(1+$M$13^2/$C528)+$M$13*SQRT(($D528/$C528)*(1-$D528/$C528)/$C528+$M$13^2/(4*$C528^2))/(1+$M$13^2/$C528)))</f>
        <v/>
      </c>
      <c r="J528" s="23">
        <f>IF($A528="","",IF(LEFT(TRIM($A528),5)="Total","ignored: a Total row",IF($F528="no match","BLOCK NOW: nothing to do with what you sell",IF($G528="","WATCH: no clicks yet",IF($I528&lt;$M$14,"BLOCK: had a fair chance, confidently below",IF($H528&gt;$M$14,"KEEP: confidently above the benchmark",IF($C528&lt;$M$15,"WATCH: too few clicks to judge","WATCH: undecided")))))))</f>
        <v/>
      </c>
      <c r="K528" s="24">
        <f>IF(OR($A528="",LEFT(TRIM($A528),5)="Total"),0,1)</f>
        <v/>
      </c>
    </row>
    <row r="529">
      <c r="F529" s="23">
        <f>IF(OR($A529="",LEFT(TRIM($A529),5)="Total"),"",IF(OR(IF($M$4="",FALSE,ISNUMBER(SEARCH($M$4,$A529))),IF($M$5="",FALSE,ISNUMBER(SEARCH($M$5,$A529))),IF($M$6="",FALSE,ISNUMBER(SEARCH($M$6,$A529))),IF($M$7="",FALSE,ISNUMBER(SEARCH($M$7,$A529))),IF($M$8="",FALSE,ISNUMBER(SEARCH($M$8,$A529)))),"match","no match"))</f>
        <v/>
      </c>
      <c r="G529" s="12">
        <f>IF(OR(OR($A529="",LEFT(TRIM($A529),5)="Total"),NOT(ISNUMBER($C529)),$C529=0),"",$D529/$C529)</f>
        <v/>
      </c>
      <c r="H529" s="12">
        <f>IF($G529="","",MAX(0,(($D529/$C529)+$M$13^2/(2*$C529))/(1+$M$13^2/$C529)-$M$13*SQRT(($D529/$C529)*(1-$D529/$C529)/$C529+$M$13^2/(4*$C529^2))/(1+$M$13^2/$C529)))</f>
        <v/>
      </c>
      <c r="I529" s="12">
        <f>IF($G529="","",MIN(1,(($D529/$C529)+$M$13^2/(2*$C529))/(1+$M$13^2/$C529)+$M$13*SQRT(($D529/$C529)*(1-$D529/$C529)/$C529+$M$13^2/(4*$C529^2))/(1+$M$13^2/$C529)))</f>
        <v/>
      </c>
      <c r="J529" s="23">
        <f>IF($A529="","",IF(LEFT(TRIM($A529),5)="Total","ignored: a Total row",IF($F529="no match","BLOCK NOW: nothing to do with what you sell",IF($G529="","WATCH: no clicks yet",IF($I529&lt;$M$14,"BLOCK: had a fair chance, confidently below",IF($H529&gt;$M$14,"KEEP: confidently above the benchmark",IF($C529&lt;$M$15,"WATCH: too few clicks to judge","WATCH: undecided")))))))</f>
        <v/>
      </c>
      <c r="K529" s="24">
        <f>IF(OR($A529="",LEFT(TRIM($A529),5)="Total"),0,1)</f>
        <v/>
      </c>
    </row>
    <row r="530">
      <c r="F530" s="23">
        <f>IF(OR($A530="",LEFT(TRIM($A530),5)="Total"),"",IF(OR(IF($M$4="",FALSE,ISNUMBER(SEARCH($M$4,$A530))),IF($M$5="",FALSE,ISNUMBER(SEARCH($M$5,$A530))),IF($M$6="",FALSE,ISNUMBER(SEARCH($M$6,$A530))),IF($M$7="",FALSE,ISNUMBER(SEARCH($M$7,$A530))),IF($M$8="",FALSE,ISNUMBER(SEARCH($M$8,$A530)))),"match","no match"))</f>
        <v/>
      </c>
      <c r="G530" s="12">
        <f>IF(OR(OR($A530="",LEFT(TRIM($A530),5)="Total"),NOT(ISNUMBER($C530)),$C530=0),"",$D530/$C530)</f>
        <v/>
      </c>
      <c r="H530" s="12">
        <f>IF($G530="","",MAX(0,(($D530/$C530)+$M$13^2/(2*$C530))/(1+$M$13^2/$C530)-$M$13*SQRT(($D530/$C530)*(1-$D530/$C530)/$C530+$M$13^2/(4*$C530^2))/(1+$M$13^2/$C530)))</f>
        <v/>
      </c>
      <c r="I530" s="12">
        <f>IF($G530="","",MIN(1,(($D530/$C530)+$M$13^2/(2*$C530))/(1+$M$13^2/$C530)+$M$13*SQRT(($D530/$C530)*(1-$D530/$C530)/$C530+$M$13^2/(4*$C530^2))/(1+$M$13^2/$C530)))</f>
        <v/>
      </c>
      <c r="J530" s="23">
        <f>IF($A530="","",IF(LEFT(TRIM($A530),5)="Total","ignored: a Total row",IF($F530="no match","BLOCK NOW: nothing to do with what you sell",IF($G530="","WATCH: no clicks yet",IF($I530&lt;$M$14,"BLOCK: had a fair chance, confidently below",IF($H530&gt;$M$14,"KEEP: confidently above the benchmark",IF($C530&lt;$M$15,"WATCH: too few clicks to judge","WATCH: undecided")))))))</f>
        <v/>
      </c>
      <c r="K530" s="24">
        <f>IF(OR($A530="",LEFT(TRIM($A530),5)="Total"),0,1)</f>
        <v/>
      </c>
    </row>
    <row r="531">
      <c r="F531" s="23">
        <f>IF(OR($A531="",LEFT(TRIM($A531),5)="Total"),"",IF(OR(IF($M$4="",FALSE,ISNUMBER(SEARCH($M$4,$A531))),IF($M$5="",FALSE,ISNUMBER(SEARCH($M$5,$A531))),IF($M$6="",FALSE,ISNUMBER(SEARCH($M$6,$A531))),IF($M$7="",FALSE,ISNUMBER(SEARCH($M$7,$A531))),IF($M$8="",FALSE,ISNUMBER(SEARCH($M$8,$A531)))),"match","no match"))</f>
        <v/>
      </c>
      <c r="G531" s="12">
        <f>IF(OR(OR($A531="",LEFT(TRIM($A531),5)="Total"),NOT(ISNUMBER($C531)),$C531=0),"",$D531/$C531)</f>
        <v/>
      </c>
      <c r="H531" s="12">
        <f>IF($G531="","",MAX(0,(($D531/$C531)+$M$13^2/(2*$C531))/(1+$M$13^2/$C531)-$M$13*SQRT(($D531/$C531)*(1-$D531/$C531)/$C531+$M$13^2/(4*$C531^2))/(1+$M$13^2/$C531)))</f>
        <v/>
      </c>
      <c r="I531" s="12">
        <f>IF($G531="","",MIN(1,(($D531/$C531)+$M$13^2/(2*$C531))/(1+$M$13^2/$C531)+$M$13*SQRT(($D531/$C531)*(1-$D531/$C531)/$C531+$M$13^2/(4*$C531^2))/(1+$M$13^2/$C531)))</f>
        <v/>
      </c>
      <c r="J531" s="23">
        <f>IF($A531="","",IF(LEFT(TRIM($A531),5)="Total","ignored: a Total row",IF($F531="no match","BLOCK NOW: nothing to do with what you sell",IF($G531="","WATCH: no clicks yet",IF($I531&lt;$M$14,"BLOCK: had a fair chance, confidently below",IF($H531&gt;$M$14,"KEEP: confidently above the benchmark",IF($C531&lt;$M$15,"WATCH: too few clicks to judge","WATCH: undecided")))))))</f>
        <v/>
      </c>
      <c r="K531" s="24">
        <f>IF(OR($A531="",LEFT(TRIM($A531),5)="Total"),0,1)</f>
        <v/>
      </c>
    </row>
    <row r="532">
      <c r="F532" s="23">
        <f>IF(OR($A532="",LEFT(TRIM($A532),5)="Total"),"",IF(OR(IF($M$4="",FALSE,ISNUMBER(SEARCH($M$4,$A532))),IF($M$5="",FALSE,ISNUMBER(SEARCH($M$5,$A532))),IF($M$6="",FALSE,ISNUMBER(SEARCH($M$6,$A532))),IF($M$7="",FALSE,ISNUMBER(SEARCH($M$7,$A532))),IF($M$8="",FALSE,ISNUMBER(SEARCH($M$8,$A532)))),"match","no match"))</f>
        <v/>
      </c>
      <c r="G532" s="12">
        <f>IF(OR(OR($A532="",LEFT(TRIM($A532),5)="Total"),NOT(ISNUMBER($C532)),$C532=0),"",$D532/$C532)</f>
        <v/>
      </c>
      <c r="H532" s="12">
        <f>IF($G532="","",MAX(0,(($D532/$C532)+$M$13^2/(2*$C532))/(1+$M$13^2/$C532)-$M$13*SQRT(($D532/$C532)*(1-$D532/$C532)/$C532+$M$13^2/(4*$C532^2))/(1+$M$13^2/$C532)))</f>
        <v/>
      </c>
      <c r="I532" s="12">
        <f>IF($G532="","",MIN(1,(($D532/$C532)+$M$13^2/(2*$C532))/(1+$M$13^2/$C532)+$M$13*SQRT(($D532/$C532)*(1-$D532/$C532)/$C532+$M$13^2/(4*$C532^2))/(1+$M$13^2/$C532)))</f>
        <v/>
      </c>
      <c r="J532" s="23">
        <f>IF($A532="","",IF(LEFT(TRIM($A532),5)="Total","ignored: a Total row",IF($F532="no match","BLOCK NOW: nothing to do with what you sell",IF($G532="","WATCH: no clicks yet",IF($I532&lt;$M$14,"BLOCK: had a fair chance, confidently below",IF($H532&gt;$M$14,"KEEP: confidently above the benchmark",IF($C532&lt;$M$15,"WATCH: too few clicks to judge","WATCH: undecided")))))))</f>
        <v/>
      </c>
      <c r="K532" s="24">
        <f>IF(OR($A532="",LEFT(TRIM($A532),5)="Total"),0,1)</f>
        <v/>
      </c>
    </row>
    <row r="533">
      <c r="F533" s="23">
        <f>IF(OR($A533="",LEFT(TRIM($A533),5)="Total"),"",IF(OR(IF($M$4="",FALSE,ISNUMBER(SEARCH($M$4,$A533))),IF($M$5="",FALSE,ISNUMBER(SEARCH($M$5,$A533))),IF($M$6="",FALSE,ISNUMBER(SEARCH($M$6,$A533))),IF($M$7="",FALSE,ISNUMBER(SEARCH($M$7,$A533))),IF($M$8="",FALSE,ISNUMBER(SEARCH($M$8,$A533)))),"match","no match"))</f>
        <v/>
      </c>
      <c r="G533" s="12">
        <f>IF(OR(OR($A533="",LEFT(TRIM($A533),5)="Total"),NOT(ISNUMBER($C533)),$C533=0),"",$D533/$C533)</f>
        <v/>
      </c>
      <c r="H533" s="12">
        <f>IF($G533="","",MAX(0,(($D533/$C533)+$M$13^2/(2*$C533))/(1+$M$13^2/$C533)-$M$13*SQRT(($D533/$C533)*(1-$D533/$C533)/$C533+$M$13^2/(4*$C533^2))/(1+$M$13^2/$C533)))</f>
        <v/>
      </c>
      <c r="I533" s="12">
        <f>IF($G533="","",MIN(1,(($D533/$C533)+$M$13^2/(2*$C533))/(1+$M$13^2/$C533)+$M$13*SQRT(($D533/$C533)*(1-$D533/$C533)/$C533+$M$13^2/(4*$C533^2))/(1+$M$13^2/$C533)))</f>
        <v/>
      </c>
      <c r="J533" s="23">
        <f>IF($A533="","",IF(LEFT(TRIM($A533),5)="Total","ignored: a Total row",IF($F533="no match","BLOCK NOW: nothing to do with what you sell",IF($G533="","WATCH: no clicks yet",IF($I533&lt;$M$14,"BLOCK: had a fair chance, confidently below",IF($H533&gt;$M$14,"KEEP: confidently above the benchmark",IF($C533&lt;$M$15,"WATCH: too few clicks to judge","WATCH: undecided")))))))</f>
        <v/>
      </c>
      <c r="K533" s="24">
        <f>IF(OR($A533="",LEFT(TRIM($A533),5)="Total"),0,1)</f>
        <v/>
      </c>
    </row>
    <row r="534">
      <c r="F534" s="23">
        <f>IF(OR($A534="",LEFT(TRIM($A534),5)="Total"),"",IF(OR(IF($M$4="",FALSE,ISNUMBER(SEARCH($M$4,$A534))),IF($M$5="",FALSE,ISNUMBER(SEARCH($M$5,$A534))),IF($M$6="",FALSE,ISNUMBER(SEARCH($M$6,$A534))),IF($M$7="",FALSE,ISNUMBER(SEARCH($M$7,$A534))),IF($M$8="",FALSE,ISNUMBER(SEARCH($M$8,$A534)))),"match","no match"))</f>
        <v/>
      </c>
      <c r="G534" s="12">
        <f>IF(OR(OR($A534="",LEFT(TRIM($A534),5)="Total"),NOT(ISNUMBER($C534)),$C534=0),"",$D534/$C534)</f>
        <v/>
      </c>
      <c r="H534" s="12">
        <f>IF($G534="","",MAX(0,(($D534/$C534)+$M$13^2/(2*$C534))/(1+$M$13^2/$C534)-$M$13*SQRT(($D534/$C534)*(1-$D534/$C534)/$C534+$M$13^2/(4*$C534^2))/(1+$M$13^2/$C534)))</f>
        <v/>
      </c>
      <c r="I534" s="12">
        <f>IF($G534="","",MIN(1,(($D534/$C534)+$M$13^2/(2*$C534))/(1+$M$13^2/$C534)+$M$13*SQRT(($D534/$C534)*(1-$D534/$C534)/$C534+$M$13^2/(4*$C534^2))/(1+$M$13^2/$C534)))</f>
        <v/>
      </c>
      <c r="J534" s="23">
        <f>IF($A534="","",IF(LEFT(TRIM($A534),5)="Total","ignored: a Total row",IF($F534="no match","BLOCK NOW: nothing to do with what you sell",IF($G534="","WATCH: no clicks yet",IF($I534&lt;$M$14,"BLOCK: had a fair chance, confidently below",IF($H534&gt;$M$14,"KEEP: confidently above the benchmark",IF($C534&lt;$M$15,"WATCH: too few clicks to judge","WATCH: undecided")))))))</f>
        <v/>
      </c>
      <c r="K534" s="24">
        <f>IF(OR($A534="",LEFT(TRIM($A534),5)="Total"),0,1)</f>
        <v/>
      </c>
    </row>
    <row r="535">
      <c r="F535" s="23">
        <f>IF(OR($A535="",LEFT(TRIM($A535),5)="Total"),"",IF(OR(IF($M$4="",FALSE,ISNUMBER(SEARCH($M$4,$A535))),IF($M$5="",FALSE,ISNUMBER(SEARCH($M$5,$A535))),IF($M$6="",FALSE,ISNUMBER(SEARCH($M$6,$A535))),IF($M$7="",FALSE,ISNUMBER(SEARCH($M$7,$A535))),IF($M$8="",FALSE,ISNUMBER(SEARCH($M$8,$A535)))),"match","no match"))</f>
        <v/>
      </c>
      <c r="G535" s="12">
        <f>IF(OR(OR($A535="",LEFT(TRIM($A535),5)="Total"),NOT(ISNUMBER($C535)),$C535=0),"",$D535/$C535)</f>
        <v/>
      </c>
      <c r="H535" s="12">
        <f>IF($G535="","",MAX(0,(($D535/$C535)+$M$13^2/(2*$C535))/(1+$M$13^2/$C535)-$M$13*SQRT(($D535/$C535)*(1-$D535/$C535)/$C535+$M$13^2/(4*$C535^2))/(1+$M$13^2/$C535)))</f>
        <v/>
      </c>
      <c r="I535" s="12">
        <f>IF($G535="","",MIN(1,(($D535/$C535)+$M$13^2/(2*$C535))/(1+$M$13^2/$C535)+$M$13*SQRT(($D535/$C535)*(1-$D535/$C535)/$C535+$M$13^2/(4*$C535^2))/(1+$M$13^2/$C535)))</f>
        <v/>
      </c>
      <c r="J535" s="23">
        <f>IF($A535="","",IF(LEFT(TRIM($A535),5)="Total","ignored: a Total row",IF($F535="no match","BLOCK NOW: nothing to do with what you sell",IF($G535="","WATCH: no clicks yet",IF($I535&lt;$M$14,"BLOCK: had a fair chance, confidently below",IF($H535&gt;$M$14,"KEEP: confidently above the benchmark",IF($C535&lt;$M$15,"WATCH: too few clicks to judge","WATCH: undecided")))))))</f>
        <v/>
      </c>
      <c r="K535" s="24">
        <f>IF(OR($A535="",LEFT(TRIM($A535),5)="Total"),0,1)</f>
        <v/>
      </c>
    </row>
    <row r="536">
      <c r="F536" s="23">
        <f>IF(OR($A536="",LEFT(TRIM($A536),5)="Total"),"",IF(OR(IF($M$4="",FALSE,ISNUMBER(SEARCH($M$4,$A536))),IF($M$5="",FALSE,ISNUMBER(SEARCH($M$5,$A536))),IF($M$6="",FALSE,ISNUMBER(SEARCH($M$6,$A536))),IF($M$7="",FALSE,ISNUMBER(SEARCH($M$7,$A536))),IF($M$8="",FALSE,ISNUMBER(SEARCH($M$8,$A536)))),"match","no match"))</f>
        <v/>
      </c>
      <c r="G536" s="12">
        <f>IF(OR(OR($A536="",LEFT(TRIM($A536),5)="Total"),NOT(ISNUMBER($C536)),$C536=0),"",$D536/$C536)</f>
        <v/>
      </c>
      <c r="H536" s="12">
        <f>IF($G536="","",MAX(0,(($D536/$C536)+$M$13^2/(2*$C536))/(1+$M$13^2/$C536)-$M$13*SQRT(($D536/$C536)*(1-$D536/$C536)/$C536+$M$13^2/(4*$C536^2))/(1+$M$13^2/$C536)))</f>
        <v/>
      </c>
      <c r="I536" s="12">
        <f>IF($G536="","",MIN(1,(($D536/$C536)+$M$13^2/(2*$C536))/(1+$M$13^2/$C536)+$M$13*SQRT(($D536/$C536)*(1-$D536/$C536)/$C536+$M$13^2/(4*$C536^2))/(1+$M$13^2/$C536)))</f>
        <v/>
      </c>
      <c r="J536" s="23">
        <f>IF($A536="","",IF(LEFT(TRIM($A536),5)="Total","ignored: a Total row",IF($F536="no match","BLOCK NOW: nothing to do with what you sell",IF($G536="","WATCH: no clicks yet",IF($I536&lt;$M$14,"BLOCK: had a fair chance, confidently below",IF($H536&gt;$M$14,"KEEP: confidently above the benchmark",IF($C536&lt;$M$15,"WATCH: too few clicks to judge","WATCH: undecided")))))))</f>
        <v/>
      </c>
      <c r="K536" s="24">
        <f>IF(OR($A536="",LEFT(TRIM($A536),5)="Total"),0,1)</f>
        <v/>
      </c>
    </row>
    <row r="537">
      <c r="F537" s="23">
        <f>IF(OR($A537="",LEFT(TRIM($A537),5)="Total"),"",IF(OR(IF($M$4="",FALSE,ISNUMBER(SEARCH($M$4,$A537))),IF($M$5="",FALSE,ISNUMBER(SEARCH($M$5,$A537))),IF($M$6="",FALSE,ISNUMBER(SEARCH($M$6,$A537))),IF($M$7="",FALSE,ISNUMBER(SEARCH($M$7,$A537))),IF($M$8="",FALSE,ISNUMBER(SEARCH($M$8,$A537)))),"match","no match"))</f>
        <v/>
      </c>
      <c r="G537" s="12">
        <f>IF(OR(OR($A537="",LEFT(TRIM($A537),5)="Total"),NOT(ISNUMBER($C537)),$C537=0),"",$D537/$C537)</f>
        <v/>
      </c>
      <c r="H537" s="12">
        <f>IF($G537="","",MAX(0,(($D537/$C537)+$M$13^2/(2*$C537))/(1+$M$13^2/$C537)-$M$13*SQRT(($D537/$C537)*(1-$D537/$C537)/$C537+$M$13^2/(4*$C537^2))/(1+$M$13^2/$C537)))</f>
        <v/>
      </c>
      <c r="I537" s="12">
        <f>IF($G537="","",MIN(1,(($D537/$C537)+$M$13^2/(2*$C537))/(1+$M$13^2/$C537)+$M$13*SQRT(($D537/$C537)*(1-$D537/$C537)/$C537+$M$13^2/(4*$C537^2))/(1+$M$13^2/$C537)))</f>
        <v/>
      </c>
      <c r="J537" s="23">
        <f>IF($A537="","",IF(LEFT(TRIM($A537),5)="Total","ignored: a Total row",IF($F537="no match","BLOCK NOW: nothing to do with what you sell",IF($G537="","WATCH: no clicks yet",IF($I537&lt;$M$14,"BLOCK: had a fair chance, confidently below",IF($H537&gt;$M$14,"KEEP: confidently above the benchmark",IF($C537&lt;$M$15,"WATCH: too few clicks to judge","WATCH: undecided")))))))</f>
        <v/>
      </c>
      <c r="K537" s="24">
        <f>IF(OR($A537="",LEFT(TRIM($A537),5)="Total"),0,1)</f>
        <v/>
      </c>
    </row>
    <row r="538">
      <c r="F538" s="23">
        <f>IF(OR($A538="",LEFT(TRIM($A538),5)="Total"),"",IF(OR(IF($M$4="",FALSE,ISNUMBER(SEARCH($M$4,$A538))),IF($M$5="",FALSE,ISNUMBER(SEARCH($M$5,$A538))),IF($M$6="",FALSE,ISNUMBER(SEARCH($M$6,$A538))),IF($M$7="",FALSE,ISNUMBER(SEARCH($M$7,$A538))),IF($M$8="",FALSE,ISNUMBER(SEARCH($M$8,$A538)))),"match","no match"))</f>
        <v/>
      </c>
      <c r="G538" s="12">
        <f>IF(OR(OR($A538="",LEFT(TRIM($A538),5)="Total"),NOT(ISNUMBER($C538)),$C538=0),"",$D538/$C538)</f>
        <v/>
      </c>
      <c r="H538" s="12">
        <f>IF($G538="","",MAX(0,(($D538/$C538)+$M$13^2/(2*$C538))/(1+$M$13^2/$C538)-$M$13*SQRT(($D538/$C538)*(1-$D538/$C538)/$C538+$M$13^2/(4*$C538^2))/(1+$M$13^2/$C538)))</f>
        <v/>
      </c>
      <c r="I538" s="12">
        <f>IF($G538="","",MIN(1,(($D538/$C538)+$M$13^2/(2*$C538))/(1+$M$13^2/$C538)+$M$13*SQRT(($D538/$C538)*(1-$D538/$C538)/$C538+$M$13^2/(4*$C538^2))/(1+$M$13^2/$C538)))</f>
        <v/>
      </c>
      <c r="J538" s="23">
        <f>IF($A538="","",IF(LEFT(TRIM($A538),5)="Total","ignored: a Total row",IF($F538="no match","BLOCK NOW: nothing to do with what you sell",IF($G538="","WATCH: no clicks yet",IF($I538&lt;$M$14,"BLOCK: had a fair chance, confidently below",IF($H538&gt;$M$14,"KEEP: confidently above the benchmark",IF($C538&lt;$M$15,"WATCH: too few clicks to judge","WATCH: undecided")))))))</f>
        <v/>
      </c>
      <c r="K538" s="24">
        <f>IF(OR($A538="",LEFT(TRIM($A538),5)="Total"),0,1)</f>
        <v/>
      </c>
    </row>
    <row r="539">
      <c r="F539" s="23">
        <f>IF(OR($A539="",LEFT(TRIM($A539),5)="Total"),"",IF(OR(IF($M$4="",FALSE,ISNUMBER(SEARCH($M$4,$A539))),IF($M$5="",FALSE,ISNUMBER(SEARCH($M$5,$A539))),IF($M$6="",FALSE,ISNUMBER(SEARCH($M$6,$A539))),IF($M$7="",FALSE,ISNUMBER(SEARCH($M$7,$A539))),IF($M$8="",FALSE,ISNUMBER(SEARCH($M$8,$A539)))),"match","no match"))</f>
        <v/>
      </c>
      <c r="G539" s="12">
        <f>IF(OR(OR($A539="",LEFT(TRIM($A539),5)="Total"),NOT(ISNUMBER($C539)),$C539=0),"",$D539/$C539)</f>
        <v/>
      </c>
      <c r="H539" s="12">
        <f>IF($G539="","",MAX(0,(($D539/$C539)+$M$13^2/(2*$C539))/(1+$M$13^2/$C539)-$M$13*SQRT(($D539/$C539)*(1-$D539/$C539)/$C539+$M$13^2/(4*$C539^2))/(1+$M$13^2/$C539)))</f>
        <v/>
      </c>
      <c r="I539" s="12">
        <f>IF($G539="","",MIN(1,(($D539/$C539)+$M$13^2/(2*$C539))/(1+$M$13^2/$C539)+$M$13*SQRT(($D539/$C539)*(1-$D539/$C539)/$C539+$M$13^2/(4*$C539^2))/(1+$M$13^2/$C539)))</f>
        <v/>
      </c>
      <c r="J539" s="23">
        <f>IF($A539="","",IF(LEFT(TRIM($A539),5)="Total","ignored: a Total row",IF($F539="no match","BLOCK NOW: nothing to do with what you sell",IF($G539="","WATCH: no clicks yet",IF($I539&lt;$M$14,"BLOCK: had a fair chance, confidently below",IF($H539&gt;$M$14,"KEEP: confidently above the benchmark",IF($C539&lt;$M$15,"WATCH: too few clicks to judge","WATCH: undecided")))))))</f>
        <v/>
      </c>
      <c r="K539" s="24">
        <f>IF(OR($A539="",LEFT(TRIM($A539),5)="Total"),0,1)</f>
        <v/>
      </c>
    </row>
    <row r="540">
      <c r="F540" s="23">
        <f>IF(OR($A540="",LEFT(TRIM($A540),5)="Total"),"",IF(OR(IF($M$4="",FALSE,ISNUMBER(SEARCH($M$4,$A540))),IF($M$5="",FALSE,ISNUMBER(SEARCH($M$5,$A540))),IF($M$6="",FALSE,ISNUMBER(SEARCH($M$6,$A540))),IF($M$7="",FALSE,ISNUMBER(SEARCH($M$7,$A540))),IF($M$8="",FALSE,ISNUMBER(SEARCH($M$8,$A540)))),"match","no match"))</f>
        <v/>
      </c>
      <c r="G540" s="12">
        <f>IF(OR(OR($A540="",LEFT(TRIM($A540),5)="Total"),NOT(ISNUMBER($C540)),$C540=0),"",$D540/$C540)</f>
        <v/>
      </c>
      <c r="H540" s="12">
        <f>IF($G540="","",MAX(0,(($D540/$C540)+$M$13^2/(2*$C540))/(1+$M$13^2/$C540)-$M$13*SQRT(($D540/$C540)*(1-$D540/$C540)/$C540+$M$13^2/(4*$C540^2))/(1+$M$13^2/$C540)))</f>
        <v/>
      </c>
      <c r="I540" s="12">
        <f>IF($G540="","",MIN(1,(($D540/$C540)+$M$13^2/(2*$C540))/(1+$M$13^2/$C540)+$M$13*SQRT(($D540/$C540)*(1-$D540/$C540)/$C540+$M$13^2/(4*$C540^2))/(1+$M$13^2/$C540)))</f>
        <v/>
      </c>
      <c r="J540" s="23">
        <f>IF($A540="","",IF(LEFT(TRIM($A540),5)="Total","ignored: a Total row",IF($F540="no match","BLOCK NOW: nothing to do with what you sell",IF($G540="","WATCH: no clicks yet",IF($I540&lt;$M$14,"BLOCK: had a fair chance, confidently below",IF($H540&gt;$M$14,"KEEP: confidently above the benchmark",IF($C540&lt;$M$15,"WATCH: too few clicks to judge","WATCH: undecided")))))))</f>
        <v/>
      </c>
      <c r="K540" s="24">
        <f>IF(OR($A540="",LEFT(TRIM($A540),5)="Total"),0,1)</f>
        <v/>
      </c>
    </row>
    <row r="541">
      <c r="F541" s="23">
        <f>IF(OR($A541="",LEFT(TRIM($A541),5)="Total"),"",IF(OR(IF($M$4="",FALSE,ISNUMBER(SEARCH($M$4,$A541))),IF($M$5="",FALSE,ISNUMBER(SEARCH($M$5,$A541))),IF($M$6="",FALSE,ISNUMBER(SEARCH($M$6,$A541))),IF($M$7="",FALSE,ISNUMBER(SEARCH($M$7,$A541))),IF($M$8="",FALSE,ISNUMBER(SEARCH($M$8,$A541)))),"match","no match"))</f>
        <v/>
      </c>
      <c r="G541" s="12">
        <f>IF(OR(OR($A541="",LEFT(TRIM($A541),5)="Total"),NOT(ISNUMBER($C541)),$C541=0),"",$D541/$C541)</f>
        <v/>
      </c>
      <c r="H541" s="12">
        <f>IF($G541="","",MAX(0,(($D541/$C541)+$M$13^2/(2*$C541))/(1+$M$13^2/$C541)-$M$13*SQRT(($D541/$C541)*(1-$D541/$C541)/$C541+$M$13^2/(4*$C541^2))/(1+$M$13^2/$C541)))</f>
        <v/>
      </c>
      <c r="I541" s="12">
        <f>IF($G541="","",MIN(1,(($D541/$C541)+$M$13^2/(2*$C541))/(1+$M$13^2/$C541)+$M$13*SQRT(($D541/$C541)*(1-$D541/$C541)/$C541+$M$13^2/(4*$C541^2))/(1+$M$13^2/$C541)))</f>
        <v/>
      </c>
      <c r="J541" s="23">
        <f>IF($A541="","",IF(LEFT(TRIM($A541),5)="Total","ignored: a Total row",IF($F541="no match","BLOCK NOW: nothing to do with what you sell",IF($G541="","WATCH: no clicks yet",IF($I541&lt;$M$14,"BLOCK: had a fair chance, confidently below",IF($H541&gt;$M$14,"KEEP: confidently above the benchmark",IF($C541&lt;$M$15,"WATCH: too few clicks to judge","WATCH: undecided")))))))</f>
        <v/>
      </c>
      <c r="K541" s="24">
        <f>IF(OR($A541="",LEFT(TRIM($A541),5)="Total"),0,1)</f>
        <v/>
      </c>
    </row>
    <row r="542">
      <c r="F542" s="23">
        <f>IF(OR($A542="",LEFT(TRIM($A542),5)="Total"),"",IF(OR(IF($M$4="",FALSE,ISNUMBER(SEARCH($M$4,$A542))),IF($M$5="",FALSE,ISNUMBER(SEARCH($M$5,$A542))),IF($M$6="",FALSE,ISNUMBER(SEARCH($M$6,$A542))),IF($M$7="",FALSE,ISNUMBER(SEARCH($M$7,$A542))),IF($M$8="",FALSE,ISNUMBER(SEARCH($M$8,$A542)))),"match","no match"))</f>
        <v/>
      </c>
      <c r="G542" s="12">
        <f>IF(OR(OR($A542="",LEFT(TRIM($A542),5)="Total"),NOT(ISNUMBER($C542)),$C542=0),"",$D542/$C542)</f>
        <v/>
      </c>
      <c r="H542" s="12">
        <f>IF($G542="","",MAX(0,(($D542/$C542)+$M$13^2/(2*$C542))/(1+$M$13^2/$C542)-$M$13*SQRT(($D542/$C542)*(1-$D542/$C542)/$C542+$M$13^2/(4*$C542^2))/(1+$M$13^2/$C542)))</f>
        <v/>
      </c>
      <c r="I542" s="12">
        <f>IF($G542="","",MIN(1,(($D542/$C542)+$M$13^2/(2*$C542))/(1+$M$13^2/$C542)+$M$13*SQRT(($D542/$C542)*(1-$D542/$C542)/$C542+$M$13^2/(4*$C542^2))/(1+$M$13^2/$C542)))</f>
        <v/>
      </c>
      <c r="J542" s="23">
        <f>IF($A542="","",IF(LEFT(TRIM($A542),5)="Total","ignored: a Total row",IF($F542="no match","BLOCK NOW: nothing to do with what you sell",IF($G542="","WATCH: no clicks yet",IF($I542&lt;$M$14,"BLOCK: had a fair chance, confidently below",IF($H542&gt;$M$14,"KEEP: confidently above the benchmark",IF($C542&lt;$M$15,"WATCH: too few clicks to judge","WATCH: undecided")))))))</f>
        <v/>
      </c>
      <c r="K542" s="24">
        <f>IF(OR($A542="",LEFT(TRIM($A542),5)="Total"),0,1)</f>
        <v/>
      </c>
    </row>
    <row r="543">
      <c r="F543" s="23">
        <f>IF(OR($A543="",LEFT(TRIM($A543),5)="Total"),"",IF(OR(IF($M$4="",FALSE,ISNUMBER(SEARCH($M$4,$A543))),IF($M$5="",FALSE,ISNUMBER(SEARCH($M$5,$A543))),IF($M$6="",FALSE,ISNUMBER(SEARCH($M$6,$A543))),IF($M$7="",FALSE,ISNUMBER(SEARCH($M$7,$A543))),IF($M$8="",FALSE,ISNUMBER(SEARCH($M$8,$A543)))),"match","no match"))</f>
        <v/>
      </c>
      <c r="G543" s="12">
        <f>IF(OR(OR($A543="",LEFT(TRIM($A543),5)="Total"),NOT(ISNUMBER($C543)),$C543=0),"",$D543/$C543)</f>
        <v/>
      </c>
      <c r="H543" s="12">
        <f>IF($G543="","",MAX(0,(($D543/$C543)+$M$13^2/(2*$C543))/(1+$M$13^2/$C543)-$M$13*SQRT(($D543/$C543)*(1-$D543/$C543)/$C543+$M$13^2/(4*$C543^2))/(1+$M$13^2/$C543)))</f>
        <v/>
      </c>
      <c r="I543" s="12">
        <f>IF($G543="","",MIN(1,(($D543/$C543)+$M$13^2/(2*$C543))/(1+$M$13^2/$C543)+$M$13*SQRT(($D543/$C543)*(1-$D543/$C543)/$C543+$M$13^2/(4*$C543^2))/(1+$M$13^2/$C543)))</f>
        <v/>
      </c>
      <c r="J543" s="23">
        <f>IF($A543="","",IF(LEFT(TRIM($A543),5)="Total","ignored: a Total row",IF($F543="no match","BLOCK NOW: nothing to do with what you sell",IF($G543="","WATCH: no clicks yet",IF($I543&lt;$M$14,"BLOCK: had a fair chance, confidently below",IF($H543&gt;$M$14,"KEEP: confidently above the benchmark",IF($C543&lt;$M$15,"WATCH: too few clicks to judge","WATCH: undecided")))))))</f>
        <v/>
      </c>
      <c r="K543" s="24">
        <f>IF(OR($A543="",LEFT(TRIM($A543),5)="Total"),0,1)</f>
        <v/>
      </c>
    </row>
    <row r="544">
      <c r="F544" s="23">
        <f>IF(OR($A544="",LEFT(TRIM($A544),5)="Total"),"",IF(OR(IF($M$4="",FALSE,ISNUMBER(SEARCH($M$4,$A544))),IF($M$5="",FALSE,ISNUMBER(SEARCH($M$5,$A544))),IF($M$6="",FALSE,ISNUMBER(SEARCH($M$6,$A544))),IF($M$7="",FALSE,ISNUMBER(SEARCH($M$7,$A544))),IF($M$8="",FALSE,ISNUMBER(SEARCH($M$8,$A544)))),"match","no match"))</f>
        <v/>
      </c>
      <c r="G544" s="12">
        <f>IF(OR(OR($A544="",LEFT(TRIM($A544),5)="Total"),NOT(ISNUMBER($C544)),$C544=0),"",$D544/$C544)</f>
        <v/>
      </c>
      <c r="H544" s="12">
        <f>IF($G544="","",MAX(0,(($D544/$C544)+$M$13^2/(2*$C544))/(1+$M$13^2/$C544)-$M$13*SQRT(($D544/$C544)*(1-$D544/$C544)/$C544+$M$13^2/(4*$C544^2))/(1+$M$13^2/$C544)))</f>
        <v/>
      </c>
      <c r="I544" s="12">
        <f>IF($G544="","",MIN(1,(($D544/$C544)+$M$13^2/(2*$C544))/(1+$M$13^2/$C544)+$M$13*SQRT(($D544/$C544)*(1-$D544/$C544)/$C544+$M$13^2/(4*$C544^2))/(1+$M$13^2/$C544)))</f>
        <v/>
      </c>
      <c r="J544" s="23">
        <f>IF($A544="","",IF(LEFT(TRIM($A544),5)="Total","ignored: a Total row",IF($F544="no match","BLOCK NOW: nothing to do with what you sell",IF($G544="","WATCH: no clicks yet",IF($I544&lt;$M$14,"BLOCK: had a fair chance, confidently below",IF($H544&gt;$M$14,"KEEP: confidently above the benchmark",IF($C544&lt;$M$15,"WATCH: too few clicks to judge","WATCH: undecided")))))))</f>
        <v/>
      </c>
      <c r="K544" s="24">
        <f>IF(OR($A544="",LEFT(TRIM($A544),5)="Total"),0,1)</f>
        <v/>
      </c>
    </row>
    <row r="545">
      <c r="F545" s="23">
        <f>IF(OR($A545="",LEFT(TRIM($A545),5)="Total"),"",IF(OR(IF($M$4="",FALSE,ISNUMBER(SEARCH($M$4,$A545))),IF($M$5="",FALSE,ISNUMBER(SEARCH($M$5,$A545))),IF($M$6="",FALSE,ISNUMBER(SEARCH($M$6,$A545))),IF($M$7="",FALSE,ISNUMBER(SEARCH($M$7,$A545))),IF($M$8="",FALSE,ISNUMBER(SEARCH($M$8,$A545)))),"match","no match"))</f>
        <v/>
      </c>
      <c r="G545" s="12">
        <f>IF(OR(OR($A545="",LEFT(TRIM($A545),5)="Total"),NOT(ISNUMBER($C545)),$C545=0),"",$D545/$C545)</f>
        <v/>
      </c>
      <c r="H545" s="12">
        <f>IF($G545="","",MAX(0,(($D545/$C545)+$M$13^2/(2*$C545))/(1+$M$13^2/$C545)-$M$13*SQRT(($D545/$C545)*(1-$D545/$C545)/$C545+$M$13^2/(4*$C545^2))/(1+$M$13^2/$C545)))</f>
        <v/>
      </c>
      <c r="I545" s="12">
        <f>IF($G545="","",MIN(1,(($D545/$C545)+$M$13^2/(2*$C545))/(1+$M$13^2/$C545)+$M$13*SQRT(($D545/$C545)*(1-$D545/$C545)/$C545+$M$13^2/(4*$C545^2))/(1+$M$13^2/$C545)))</f>
        <v/>
      </c>
      <c r="J545" s="23">
        <f>IF($A545="","",IF(LEFT(TRIM($A545),5)="Total","ignored: a Total row",IF($F545="no match","BLOCK NOW: nothing to do with what you sell",IF($G545="","WATCH: no clicks yet",IF($I545&lt;$M$14,"BLOCK: had a fair chance, confidently below",IF($H545&gt;$M$14,"KEEP: confidently above the benchmark",IF($C545&lt;$M$15,"WATCH: too few clicks to judge","WATCH: undecided")))))))</f>
        <v/>
      </c>
      <c r="K545" s="24">
        <f>IF(OR($A545="",LEFT(TRIM($A545),5)="Total"),0,1)</f>
        <v/>
      </c>
    </row>
    <row r="546">
      <c r="F546" s="23">
        <f>IF(OR($A546="",LEFT(TRIM($A546),5)="Total"),"",IF(OR(IF($M$4="",FALSE,ISNUMBER(SEARCH($M$4,$A546))),IF($M$5="",FALSE,ISNUMBER(SEARCH($M$5,$A546))),IF($M$6="",FALSE,ISNUMBER(SEARCH($M$6,$A546))),IF($M$7="",FALSE,ISNUMBER(SEARCH($M$7,$A546))),IF($M$8="",FALSE,ISNUMBER(SEARCH($M$8,$A546)))),"match","no match"))</f>
        <v/>
      </c>
      <c r="G546" s="12">
        <f>IF(OR(OR($A546="",LEFT(TRIM($A546),5)="Total"),NOT(ISNUMBER($C546)),$C546=0),"",$D546/$C546)</f>
        <v/>
      </c>
      <c r="H546" s="12">
        <f>IF($G546="","",MAX(0,(($D546/$C546)+$M$13^2/(2*$C546))/(1+$M$13^2/$C546)-$M$13*SQRT(($D546/$C546)*(1-$D546/$C546)/$C546+$M$13^2/(4*$C546^2))/(1+$M$13^2/$C546)))</f>
        <v/>
      </c>
      <c r="I546" s="12">
        <f>IF($G546="","",MIN(1,(($D546/$C546)+$M$13^2/(2*$C546))/(1+$M$13^2/$C546)+$M$13*SQRT(($D546/$C546)*(1-$D546/$C546)/$C546+$M$13^2/(4*$C546^2))/(1+$M$13^2/$C546)))</f>
        <v/>
      </c>
      <c r="J546" s="23">
        <f>IF($A546="","",IF(LEFT(TRIM($A546),5)="Total","ignored: a Total row",IF($F546="no match","BLOCK NOW: nothing to do with what you sell",IF($G546="","WATCH: no clicks yet",IF($I546&lt;$M$14,"BLOCK: had a fair chance, confidently below",IF($H546&gt;$M$14,"KEEP: confidently above the benchmark",IF($C546&lt;$M$15,"WATCH: too few clicks to judge","WATCH: undecided")))))))</f>
        <v/>
      </c>
      <c r="K546" s="24">
        <f>IF(OR($A546="",LEFT(TRIM($A546),5)="Total"),0,1)</f>
        <v/>
      </c>
    </row>
    <row r="547">
      <c r="F547" s="23">
        <f>IF(OR($A547="",LEFT(TRIM($A547),5)="Total"),"",IF(OR(IF($M$4="",FALSE,ISNUMBER(SEARCH($M$4,$A547))),IF($M$5="",FALSE,ISNUMBER(SEARCH($M$5,$A547))),IF($M$6="",FALSE,ISNUMBER(SEARCH($M$6,$A547))),IF($M$7="",FALSE,ISNUMBER(SEARCH($M$7,$A547))),IF($M$8="",FALSE,ISNUMBER(SEARCH($M$8,$A547)))),"match","no match"))</f>
        <v/>
      </c>
      <c r="G547" s="12">
        <f>IF(OR(OR($A547="",LEFT(TRIM($A547),5)="Total"),NOT(ISNUMBER($C547)),$C547=0),"",$D547/$C547)</f>
        <v/>
      </c>
      <c r="H547" s="12">
        <f>IF($G547="","",MAX(0,(($D547/$C547)+$M$13^2/(2*$C547))/(1+$M$13^2/$C547)-$M$13*SQRT(($D547/$C547)*(1-$D547/$C547)/$C547+$M$13^2/(4*$C547^2))/(1+$M$13^2/$C547)))</f>
        <v/>
      </c>
      <c r="I547" s="12">
        <f>IF($G547="","",MIN(1,(($D547/$C547)+$M$13^2/(2*$C547))/(1+$M$13^2/$C547)+$M$13*SQRT(($D547/$C547)*(1-$D547/$C547)/$C547+$M$13^2/(4*$C547^2))/(1+$M$13^2/$C547)))</f>
        <v/>
      </c>
      <c r="J547" s="23">
        <f>IF($A547="","",IF(LEFT(TRIM($A547),5)="Total","ignored: a Total row",IF($F547="no match","BLOCK NOW: nothing to do with what you sell",IF($G547="","WATCH: no clicks yet",IF($I547&lt;$M$14,"BLOCK: had a fair chance, confidently below",IF($H547&gt;$M$14,"KEEP: confidently above the benchmark",IF($C547&lt;$M$15,"WATCH: too few clicks to judge","WATCH: undecided")))))))</f>
        <v/>
      </c>
      <c r="K547" s="24">
        <f>IF(OR($A547="",LEFT(TRIM($A547),5)="Total"),0,1)</f>
        <v/>
      </c>
    </row>
    <row r="548">
      <c r="F548" s="23">
        <f>IF(OR($A548="",LEFT(TRIM($A548),5)="Total"),"",IF(OR(IF($M$4="",FALSE,ISNUMBER(SEARCH($M$4,$A548))),IF($M$5="",FALSE,ISNUMBER(SEARCH($M$5,$A548))),IF($M$6="",FALSE,ISNUMBER(SEARCH($M$6,$A548))),IF($M$7="",FALSE,ISNUMBER(SEARCH($M$7,$A548))),IF($M$8="",FALSE,ISNUMBER(SEARCH($M$8,$A548)))),"match","no match"))</f>
        <v/>
      </c>
      <c r="G548" s="12">
        <f>IF(OR(OR($A548="",LEFT(TRIM($A548),5)="Total"),NOT(ISNUMBER($C548)),$C548=0),"",$D548/$C548)</f>
        <v/>
      </c>
      <c r="H548" s="12">
        <f>IF($G548="","",MAX(0,(($D548/$C548)+$M$13^2/(2*$C548))/(1+$M$13^2/$C548)-$M$13*SQRT(($D548/$C548)*(1-$D548/$C548)/$C548+$M$13^2/(4*$C548^2))/(1+$M$13^2/$C548)))</f>
        <v/>
      </c>
      <c r="I548" s="12">
        <f>IF($G548="","",MIN(1,(($D548/$C548)+$M$13^2/(2*$C548))/(1+$M$13^2/$C548)+$M$13*SQRT(($D548/$C548)*(1-$D548/$C548)/$C548+$M$13^2/(4*$C548^2))/(1+$M$13^2/$C548)))</f>
        <v/>
      </c>
      <c r="J548" s="23">
        <f>IF($A548="","",IF(LEFT(TRIM($A548),5)="Total","ignored: a Total row",IF($F548="no match","BLOCK NOW: nothing to do with what you sell",IF($G548="","WATCH: no clicks yet",IF($I548&lt;$M$14,"BLOCK: had a fair chance, confidently below",IF($H548&gt;$M$14,"KEEP: confidently above the benchmark",IF($C548&lt;$M$15,"WATCH: too few clicks to judge","WATCH: undecided")))))))</f>
        <v/>
      </c>
      <c r="K548" s="24">
        <f>IF(OR($A548="",LEFT(TRIM($A548),5)="Total"),0,1)</f>
        <v/>
      </c>
    </row>
    <row r="549">
      <c r="F549" s="23">
        <f>IF(OR($A549="",LEFT(TRIM($A549),5)="Total"),"",IF(OR(IF($M$4="",FALSE,ISNUMBER(SEARCH($M$4,$A549))),IF($M$5="",FALSE,ISNUMBER(SEARCH($M$5,$A549))),IF($M$6="",FALSE,ISNUMBER(SEARCH($M$6,$A549))),IF($M$7="",FALSE,ISNUMBER(SEARCH($M$7,$A549))),IF($M$8="",FALSE,ISNUMBER(SEARCH($M$8,$A549)))),"match","no match"))</f>
        <v/>
      </c>
      <c r="G549" s="12">
        <f>IF(OR(OR($A549="",LEFT(TRIM($A549),5)="Total"),NOT(ISNUMBER($C549)),$C549=0),"",$D549/$C549)</f>
        <v/>
      </c>
      <c r="H549" s="12">
        <f>IF($G549="","",MAX(0,(($D549/$C549)+$M$13^2/(2*$C549))/(1+$M$13^2/$C549)-$M$13*SQRT(($D549/$C549)*(1-$D549/$C549)/$C549+$M$13^2/(4*$C549^2))/(1+$M$13^2/$C549)))</f>
        <v/>
      </c>
      <c r="I549" s="12">
        <f>IF($G549="","",MIN(1,(($D549/$C549)+$M$13^2/(2*$C549))/(1+$M$13^2/$C549)+$M$13*SQRT(($D549/$C549)*(1-$D549/$C549)/$C549+$M$13^2/(4*$C549^2))/(1+$M$13^2/$C549)))</f>
        <v/>
      </c>
      <c r="J549" s="23">
        <f>IF($A549="","",IF(LEFT(TRIM($A549),5)="Total","ignored: a Total row",IF($F549="no match","BLOCK NOW: nothing to do with what you sell",IF($G549="","WATCH: no clicks yet",IF($I549&lt;$M$14,"BLOCK: had a fair chance, confidently below",IF($H549&gt;$M$14,"KEEP: confidently above the benchmark",IF($C549&lt;$M$15,"WATCH: too few clicks to judge","WATCH: undecided")))))))</f>
        <v/>
      </c>
      <c r="K549" s="24">
        <f>IF(OR($A549="",LEFT(TRIM($A549),5)="Total"),0,1)</f>
        <v/>
      </c>
    </row>
    <row r="550">
      <c r="F550" s="23">
        <f>IF(OR($A550="",LEFT(TRIM($A550),5)="Total"),"",IF(OR(IF($M$4="",FALSE,ISNUMBER(SEARCH($M$4,$A550))),IF($M$5="",FALSE,ISNUMBER(SEARCH($M$5,$A550))),IF($M$6="",FALSE,ISNUMBER(SEARCH($M$6,$A550))),IF($M$7="",FALSE,ISNUMBER(SEARCH($M$7,$A550))),IF($M$8="",FALSE,ISNUMBER(SEARCH($M$8,$A550)))),"match","no match"))</f>
        <v/>
      </c>
      <c r="G550" s="12">
        <f>IF(OR(OR($A550="",LEFT(TRIM($A550),5)="Total"),NOT(ISNUMBER($C550)),$C550=0),"",$D550/$C550)</f>
        <v/>
      </c>
      <c r="H550" s="12">
        <f>IF($G550="","",MAX(0,(($D550/$C550)+$M$13^2/(2*$C550))/(1+$M$13^2/$C550)-$M$13*SQRT(($D550/$C550)*(1-$D550/$C550)/$C550+$M$13^2/(4*$C550^2))/(1+$M$13^2/$C550)))</f>
        <v/>
      </c>
      <c r="I550" s="12">
        <f>IF($G550="","",MIN(1,(($D550/$C550)+$M$13^2/(2*$C550))/(1+$M$13^2/$C550)+$M$13*SQRT(($D550/$C550)*(1-$D550/$C550)/$C550+$M$13^2/(4*$C550^2))/(1+$M$13^2/$C550)))</f>
        <v/>
      </c>
      <c r="J550" s="23">
        <f>IF($A550="","",IF(LEFT(TRIM($A550),5)="Total","ignored: a Total row",IF($F550="no match","BLOCK NOW: nothing to do with what you sell",IF($G550="","WATCH: no clicks yet",IF($I550&lt;$M$14,"BLOCK: had a fair chance, confidently below",IF($H550&gt;$M$14,"KEEP: confidently above the benchmark",IF($C550&lt;$M$15,"WATCH: too few clicks to judge","WATCH: undecided")))))))</f>
        <v/>
      </c>
      <c r="K550" s="24">
        <f>IF(OR($A550="",LEFT(TRIM($A550),5)="Total"),0,1)</f>
        <v/>
      </c>
    </row>
    <row r="551">
      <c r="F551" s="23">
        <f>IF(OR($A551="",LEFT(TRIM($A551),5)="Total"),"",IF(OR(IF($M$4="",FALSE,ISNUMBER(SEARCH($M$4,$A551))),IF($M$5="",FALSE,ISNUMBER(SEARCH($M$5,$A551))),IF($M$6="",FALSE,ISNUMBER(SEARCH($M$6,$A551))),IF($M$7="",FALSE,ISNUMBER(SEARCH($M$7,$A551))),IF($M$8="",FALSE,ISNUMBER(SEARCH($M$8,$A551)))),"match","no match"))</f>
        <v/>
      </c>
      <c r="G551" s="12">
        <f>IF(OR(OR($A551="",LEFT(TRIM($A551),5)="Total"),NOT(ISNUMBER($C551)),$C551=0),"",$D551/$C551)</f>
        <v/>
      </c>
      <c r="H551" s="12">
        <f>IF($G551="","",MAX(0,(($D551/$C551)+$M$13^2/(2*$C551))/(1+$M$13^2/$C551)-$M$13*SQRT(($D551/$C551)*(1-$D551/$C551)/$C551+$M$13^2/(4*$C551^2))/(1+$M$13^2/$C551)))</f>
        <v/>
      </c>
      <c r="I551" s="12">
        <f>IF($G551="","",MIN(1,(($D551/$C551)+$M$13^2/(2*$C551))/(1+$M$13^2/$C551)+$M$13*SQRT(($D551/$C551)*(1-$D551/$C551)/$C551+$M$13^2/(4*$C551^2))/(1+$M$13^2/$C551)))</f>
        <v/>
      </c>
      <c r="J551" s="23">
        <f>IF($A551="","",IF(LEFT(TRIM($A551),5)="Total","ignored: a Total row",IF($F551="no match","BLOCK NOW: nothing to do with what you sell",IF($G551="","WATCH: no clicks yet",IF($I551&lt;$M$14,"BLOCK: had a fair chance, confidently below",IF($H551&gt;$M$14,"KEEP: confidently above the benchmark",IF($C551&lt;$M$15,"WATCH: too few clicks to judge","WATCH: undecided")))))))</f>
        <v/>
      </c>
      <c r="K551" s="24">
        <f>IF(OR($A551="",LEFT(TRIM($A551),5)="Total"),0,1)</f>
        <v/>
      </c>
    </row>
    <row r="552">
      <c r="F552" s="23">
        <f>IF(OR($A552="",LEFT(TRIM($A552),5)="Total"),"",IF(OR(IF($M$4="",FALSE,ISNUMBER(SEARCH($M$4,$A552))),IF($M$5="",FALSE,ISNUMBER(SEARCH($M$5,$A552))),IF($M$6="",FALSE,ISNUMBER(SEARCH($M$6,$A552))),IF($M$7="",FALSE,ISNUMBER(SEARCH($M$7,$A552))),IF($M$8="",FALSE,ISNUMBER(SEARCH($M$8,$A552)))),"match","no match"))</f>
        <v/>
      </c>
      <c r="G552" s="12">
        <f>IF(OR(OR($A552="",LEFT(TRIM($A552),5)="Total"),NOT(ISNUMBER($C552)),$C552=0),"",$D552/$C552)</f>
        <v/>
      </c>
      <c r="H552" s="12">
        <f>IF($G552="","",MAX(0,(($D552/$C552)+$M$13^2/(2*$C552))/(1+$M$13^2/$C552)-$M$13*SQRT(($D552/$C552)*(1-$D552/$C552)/$C552+$M$13^2/(4*$C552^2))/(1+$M$13^2/$C552)))</f>
        <v/>
      </c>
      <c r="I552" s="12">
        <f>IF($G552="","",MIN(1,(($D552/$C552)+$M$13^2/(2*$C552))/(1+$M$13^2/$C552)+$M$13*SQRT(($D552/$C552)*(1-$D552/$C552)/$C552+$M$13^2/(4*$C552^2))/(1+$M$13^2/$C552)))</f>
        <v/>
      </c>
      <c r="J552" s="23">
        <f>IF($A552="","",IF(LEFT(TRIM($A552),5)="Total","ignored: a Total row",IF($F552="no match","BLOCK NOW: nothing to do with what you sell",IF($G552="","WATCH: no clicks yet",IF($I552&lt;$M$14,"BLOCK: had a fair chance, confidently below",IF($H552&gt;$M$14,"KEEP: confidently above the benchmark",IF($C552&lt;$M$15,"WATCH: too few clicks to judge","WATCH: undecided")))))))</f>
        <v/>
      </c>
      <c r="K552" s="24">
        <f>IF(OR($A552="",LEFT(TRIM($A552),5)="Total"),0,1)</f>
        <v/>
      </c>
    </row>
    <row r="553">
      <c r="F553" s="23">
        <f>IF(OR($A553="",LEFT(TRIM($A553),5)="Total"),"",IF(OR(IF($M$4="",FALSE,ISNUMBER(SEARCH($M$4,$A553))),IF($M$5="",FALSE,ISNUMBER(SEARCH($M$5,$A553))),IF($M$6="",FALSE,ISNUMBER(SEARCH($M$6,$A553))),IF($M$7="",FALSE,ISNUMBER(SEARCH($M$7,$A553))),IF($M$8="",FALSE,ISNUMBER(SEARCH($M$8,$A553)))),"match","no match"))</f>
        <v/>
      </c>
      <c r="G553" s="12">
        <f>IF(OR(OR($A553="",LEFT(TRIM($A553),5)="Total"),NOT(ISNUMBER($C553)),$C553=0),"",$D553/$C553)</f>
        <v/>
      </c>
      <c r="H553" s="12">
        <f>IF($G553="","",MAX(0,(($D553/$C553)+$M$13^2/(2*$C553))/(1+$M$13^2/$C553)-$M$13*SQRT(($D553/$C553)*(1-$D553/$C553)/$C553+$M$13^2/(4*$C553^2))/(1+$M$13^2/$C553)))</f>
        <v/>
      </c>
      <c r="I553" s="12">
        <f>IF($G553="","",MIN(1,(($D553/$C553)+$M$13^2/(2*$C553))/(1+$M$13^2/$C553)+$M$13*SQRT(($D553/$C553)*(1-$D553/$C553)/$C553+$M$13^2/(4*$C553^2))/(1+$M$13^2/$C553)))</f>
        <v/>
      </c>
      <c r="J553" s="23">
        <f>IF($A553="","",IF(LEFT(TRIM($A553),5)="Total","ignored: a Total row",IF($F553="no match","BLOCK NOW: nothing to do with what you sell",IF($G553="","WATCH: no clicks yet",IF($I553&lt;$M$14,"BLOCK: had a fair chance, confidently below",IF($H553&gt;$M$14,"KEEP: confidently above the benchmark",IF($C553&lt;$M$15,"WATCH: too few clicks to judge","WATCH: undecided")))))))</f>
        <v/>
      </c>
      <c r="K553" s="24">
        <f>IF(OR($A553="",LEFT(TRIM($A553),5)="Total"),0,1)</f>
        <v/>
      </c>
    </row>
    <row r="554">
      <c r="F554" s="23">
        <f>IF(OR($A554="",LEFT(TRIM($A554),5)="Total"),"",IF(OR(IF($M$4="",FALSE,ISNUMBER(SEARCH($M$4,$A554))),IF($M$5="",FALSE,ISNUMBER(SEARCH($M$5,$A554))),IF($M$6="",FALSE,ISNUMBER(SEARCH($M$6,$A554))),IF($M$7="",FALSE,ISNUMBER(SEARCH($M$7,$A554))),IF($M$8="",FALSE,ISNUMBER(SEARCH($M$8,$A554)))),"match","no match"))</f>
        <v/>
      </c>
      <c r="G554" s="12">
        <f>IF(OR(OR($A554="",LEFT(TRIM($A554),5)="Total"),NOT(ISNUMBER($C554)),$C554=0),"",$D554/$C554)</f>
        <v/>
      </c>
      <c r="H554" s="12">
        <f>IF($G554="","",MAX(0,(($D554/$C554)+$M$13^2/(2*$C554))/(1+$M$13^2/$C554)-$M$13*SQRT(($D554/$C554)*(1-$D554/$C554)/$C554+$M$13^2/(4*$C554^2))/(1+$M$13^2/$C554)))</f>
        <v/>
      </c>
      <c r="I554" s="12">
        <f>IF($G554="","",MIN(1,(($D554/$C554)+$M$13^2/(2*$C554))/(1+$M$13^2/$C554)+$M$13*SQRT(($D554/$C554)*(1-$D554/$C554)/$C554+$M$13^2/(4*$C554^2))/(1+$M$13^2/$C554)))</f>
        <v/>
      </c>
      <c r="J554" s="23">
        <f>IF($A554="","",IF(LEFT(TRIM($A554),5)="Total","ignored: a Total row",IF($F554="no match","BLOCK NOW: nothing to do with what you sell",IF($G554="","WATCH: no clicks yet",IF($I554&lt;$M$14,"BLOCK: had a fair chance, confidently below",IF($H554&gt;$M$14,"KEEP: confidently above the benchmark",IF($C554&lt;$M$15,"WATCH: too few clicks to judge","WATCH: undecided")))))))</f>
        <v/>
      </c>
      <c r="K554" s="24">
        <f>IF(OR($A554="",LEFT(TRIM($A554),5)="Total"),0,1)</f>
        <v/>
      </c>
    </row>
    <row r="555">
      <c r="F555" s="23">
        <f>IF(OR($A555="",LEFT(TRIM($A555),5)="Total"),"",IF(OR(IF($M$4="",FALSE,ISNUMBER(SEARCH($M$4,$A555))),IF($M$5="",FALSE,ISNUMBER(SEARCH($M$5,$A555))),IF($M$6="",FALSE,ISNUMBER(SEARCH($M$6,$A555))),IF($M$7="",FALSE,ISNUMBER(SEARCH($M$7,$A555))),IF($M$8="",FALSE,ISNUMBER(SEARCH($M$8,$A555)))),"match","no match"))</f>
        <v/>
      </c>
      <c r="G555" s="12">
        <f>IF(OR(OR($A555="",LEFT(TRIM($A555),5)="Total"),NOT(ISNUMBER($C555)),$C555=0),"",$D555/$C555)</f>
        <v/>
      </c>
      <c r="H555" s="12">
        <f>IF($G555="","",MAX(0,(($D555/$C555)+$M$13^2/(2*$C555))/(1+$M$13^2/$C555)-$M$13*SQRT(($D555/$C555)*(1-$D555/$C555)/$C555+$M$13^2/(4*$C555^2))/(1+$M$13^2/$C555)))</f>
        <v/>
      </c>
      <c r="I555" s="12">
        <f>IF($G555="","",MIN(1,(($D555/$C555)+$M$13^2/(2*$C555))/(1+$M$13^2/$C555)+$M$13*SQRT(($D555/$C555)*(1-$D555/$C555)/$C555+$M$13^2/(4*$C555^2))/(1+$M$13^2/$C555)))</f>
        <v/>
      </c>
      <c r="J555" s="23">
        <f>IF($A555="","",IF(LEFT(TRIM($A555),5)="Total","ignored: a Total row",IF($F555="no match","BLOCK NOW: nothing to do with what you sell",IF($G555="","WATCH: no clicks yet",IF($I555&lt;$M$14,"BLOCK: had a fair chance, confidently below",IF($H555&gt;$M$14,"KEEP: confidently above the benchmark",IF($C555&lt;$M$15,"WATCH: too few clicks to judge","WATCH: undecided")))))))</f>
        <v/>
      </c>
      <c r="K555" s="24">
        <f>IF(OR($A555="",LEFT(TRIM($A555),5)="Total"),0,1)</f>
        <v/>
      </c>
    </row>
    <row r="556">
      <c r="F556" s="23">
        <f>IF(OR($A556="",LEFT(TRIM($A556),5)="Total"),"",IF(OR(IF($M$4="",FALSE,ISNUMBER(SEARCH($M$4,$A556))),IF($M$5="",FALSE,ISNUMBER(SEARCH($M$5,$A556))),IF($M$6="",FALSE,ISNUMBER(SEARCH($M$6,$A556))),IF($M$7="",FALSE,ISNUMBER(SEARCH($M$7,$A556))),IF($M$8="",FALSE,ISNUMBER(SEARCH($M$8,$A556)))),"match","no match"))</f>
        <v/>
      </c>
      <c r="G556" s="12">
        <f>IF(OR(OR($A556="",LEFT(TRIM($A556),5)="Total"),NOT(ISNUMBER($C556)),$C556=0),"",$D556/$C556)</f>
        <v/>
      </c>
      <c r="H556" s="12">
        <f>IF($G556="","",MAX(0,(($D556/$C556)+$M$13^2/(2*$C556))/(1+$M$13^2/$C556)-$M$13*SQRT(($D556/$C556)*(1-$D556/$C556)/$C556+$M$13^2/(4*$C556^2))/(1+$M$13^2/$C556)))</f>
        <v/>
      </c>
      <c r="I556" s="12">
        <f>IF($G556="","",MIN(1,(($D556/$C556)+$M$13^2/(2*$C556))/(1+$M$13^2/$C556)+$M$13*SQRT(($D556/$C556)*(1-$D556/$C556)/$C556+$M$13^2/(4*$C556^2))/(1+$M$13^2/$C556)))</f>
        <v/>
      </c>
      <c r="J556" s="23">
        <f>IF($A556="","",IF(LEFT(TRIM($A556),5)="Total","ignored: a Total row",IF($F556="no match","BLOCK NOW: nothing to do with what you sell",IF($G556="","WATCH: no clicks yet",IF($I556&lt;$M$14,"BLOCK: had a fair chance, confidently below",IF($H556&gt;$M$14,"KEEP: confidently above the benchmark",IF($C556&lt;$M$15,"WATCH: too few clicks to judge","WATCH: undecided")))))))</f>
        <v/>
      </c>
      <c r="K556" s="24">
        <f>IF(OR($A556="",LEFT(TRIM($A556),5)="Total"),0,1)</f>
        <v/>
      </c>
    </row>
    <row r="557">
      <c r="F557" s="23">
        <f>IF(OR($A557="",LEFT(TRIM($A557),5)="Total"),"",IF(OR(IF($M$4="",FALSE,ISNUMBER(SEARCH($M$4,$A557))),IF($M$5="",FALSE,ISNUMBER(SEARCH($M$5,$A557))),IF($M$6="",FALSE,ISNUMBER(SEARCH($M$6,$A557))),IF($M$7="",FALSE,ISNUMBER(SEARCH($M$7,$A557))),IF($M$8="",FALSE,ISNUMBER(SEARCH($M$8,$A557)))),"match","no match"))</f>
        <v/>
      </c>
      <c r="G557" s="12">
        <f>IF(OR(OR($A557="",LEFT(TRIM($A557),5)="Total"),NOT(ISNUMBER($C557)),$C557=0),"",$D557/$C557)</f>
        <v/>
      </c>
      <c r="H557" s="12">
        <f>IF($G557="","",MAX(0,(($D557/$C557)+$M$13^2/(2*$C557))/(1+$M$13^2/$C557)-$M$13*SQRT(($D557/$C557)*(1-$D557/$C557)/$C557+$M$13^2/(4*$C557^2))/(1+$M$13^2/$C557)))</f>
        <v/>
      </c>
      <c r="I557" s="12">
        <f>IF($G557="","",MIN(1,(($D557/$C557)+$M$13^2/(2*$C557))/(1+$M$13^2/$C557)+$M$13*SQRT(($D557/$C557)*(1-$D557/$C557)/$C557+$M$13^2/(4*$C557^2))/(1+$M$13^2/$C557)))</f>
        <v/>
      </c>
      <c r="J557" s="23">
        <f>IF($A557="","",IF(LEFT(TRIM($A557),5)="Total","ignored: a Total row",IF($F557="no match","BLOCK NOW: nothing to do with what you sell",IF($G557="","WATCH: no clicks yet",IF($I557&lt;$M$14,"BLOCK: had a fair chance, confidently below",IF($H557&gt;$M$14,"KEEP: confidently above the benchmark",IF($C557&lt;$M$15,"WATCH: too few clicks to judge","WATCH: undecided")))))))</f>
        <v/>
      </c>
      <c r="K557" s="24">
        <f>IF(OR($A557="",LEFT(TRIM($A557),5)="Total"),0,1)</f>
        <v/>
      </c>
    </row>
    <row r="558">
      <c r="F558" s="23">
        <f>IF(OR($A558="",LEFT(TRIM($A558),5)="Total"),"",IF(OR(IF($M$4="",FALSE,ISNUMBER(SEARCH($M$4,$A558))),IF($M$5="",FALSE,ISNUMBER(SEARCH($M$5,$A558))),IF($M$6="",FALSE,ISNUMBER(SEARCH($M$6,$A558))),IF($M$7="",FALSE,ISNUMBER(SEARCH($M$7,$A558))),IF($M$8="",FALSE,ISNUMBER(SEARCH($M$8,$A558)))),"match","no match"))</f>
        <v/>
      </c>
      <c r="G558" s="12">
        <f>IF(OR(OR($A558="",LEFT(TRIM($A558),5)="Total"),NOT(ISNUMBER($C558)),$C558=0),"",$D558/$C558)</f>
        <v/>
      </c>
      <c r="H558" s="12">
        <f>IF($G558="","",MAX(0,(($D558/$C558)+$M$13^2/(2*$C558))/(1+$M$13^2/$C558)-$M$13*SQRT(($D558/$C558)*(1-$D558/$C558)/$C558+$M$13^2/(4*$C558^2))/(1+$M$13^2/$C558)))</f>
        <v/>
      </c>
      <c r="I558" s="12">
        <f>IF($G558="","",MIN(1,(($D558/$C558)+$M$13^2/(2*$C558))/(1+$M$13^2/$C558)+$M$13*SQRT(($D558/$C558)*(1-$D558/$C558)/$C558+$M$13^2/(4*$C558^2))/(1+$M$13^2/$C558)))</f>
        <v/>
      </c>
      <c r="J558" s="23">
        <f>IF($A558="","",IF(LEFT(TRIM($A558),5)="Total","ignored: a Total row",IF($F558="no match","BLOCK NOW: nothing to do with what you sell",IF($G558="","WATCH: no clicks yet",IF($I558&lt;$M$14,"BLOCK: had a fair chance, confidently below",IF($H558&gt;$M$14,"KEEP: confidently above the benchmark",IF($C558&lt;$M$15,"WATCH: too few clicks to judge","WATCH: undecided")))))))</f>
        <v/>
      </c>
      <c r="K558" s="24">
        <f>IF(OR($A558="",LEFT(TRIM($A558),5)="Total"),0,1)</f>
        <v/>
      </c>
    </row>
    <row r="559">
      <c r="F559" s="23">
        <f>IF(OR($A559="",LEFT(TRIM($A559),5)="Total"),"",IF(OR(IF($M$4="",FALSE,ISNUMBER(SEARCH($M$4,$A559))),IF($M$5="",FALSE,ISNUMBER(SEARCH($M$5,$A559))),IF($M$6="",FALSE,ISNUMBER(SEARCH($M$6,$A559))),IF($M$7="",FALSE,ISNUMBER(SEARCH($M$7,$A559))),IF($M$8="",FALSE,ISNUMBER(SEARCH($M$8,$A559)))),"match","no match"))</f>
        <v/>
      </c>
      <c r="G559" s="12">
        <f>IF(OR(OR($A559="",LEFT(TRIM($A559),5)="Total"),NOT(ISNUMBER($C559)),$C559=0),"",$D559/$C559)</f>
        <v/>
      </c>
      <c r="H559" s="12">
        <f>IF($G559="","",MAX(0,(($D559/$C559)+$M$13^2/(2*$C559))/(1+$M$13^2/$C559)-$M$13*SQRT(($D559/$C559)*(1-$D559/$C559)/$C559+$M$13^2/(4*$C559^2))/(1+$M$13^2/$C559)))</f>
        <v/>
      </c>
      <c r="I559" s="12">
        <f>IF($G559="","",MIN(1,(($D559/$C559)+$M$13^2/(2*$C559))/(1+$M$13^2/$C559)+$M$13*SQRT(($D559/$C559)*(1-$D559/$C559)/$C559+$M$13^2/(4*$C559^2))/(1+$M$13^2/$C559)))</f>
        <v/>
      </c>
      <c r="J559" s="23">
        <f>IF($A559="","",IF(LEFT(TRIM($A559),5)="Total","ignored: a Total row",IF($F559="no match","BLOCK NOW: nothing to do with what you sell",IF($G559="","WATCH: no clicks yet",IF($I559&lt;$M$14,"BLOCK: had a fair chance, confidently below",IF($H559&gt;$M$14,"KEEP: confidently above the benchmark",IF($C559&lt;$M$15,"WATCH: too few clicks to judge","WATCH: undecided")))))))</f>
        <v/>
      </c>
      <c r="K559" s="24">
        <f>IF(OR($A559="",LEFT(TRIM($A559),5)="Total"),0,1)</f>
        <v/>
      </c>
    </row>
    <row r="560">
      <c r="F560" s="23">
        <f>IF(OR($A560="",LEFT(TRIM($A560),5)="Total"),"",IF(OR(IF($M$4="",FALSE,ISNUMBER(SEARCH($M$4,$A560))),IF($M$5="",FALSE,ISNUMBER(SEARCH($M$5,$A560))),IF($M$6="",FALSE,ISNUMBER(SEARCH($M$6,$A560))),IF($M$7="",FALSE,ISNUMBER(SEARCH($M$7,$A560))),IF($M$8="",FALSE,ISNUMBER(SEARCH($M$8,$A560)))),"match","no match"))</f>
        <v/>
      </c>
      <c r="G560" s="12">
        <f>IF(OR(OR($A560="",LEFT(TRIM($A560),5)="Total"),NOT(ISNUMBER($C560)),$C560=0),"",$D560/$C560)</f>
        <v/>
      </c>
      <c r="H560" s="12">
        <f>IF($G560="","",MAX(0,(($D560/$C560)+$M$13^2/(2*$C560))/(1+$M$13^2/$C560)-$M$13*SQRT(($D560/$C560)*(1-$D560/$C560)/$C560+$M$13^2/(4*$C560^2))/(1+$M$13^2/$C560)))</f>
        <v/>
      </c>
      <c r="I560" s="12">
        <f>IF($G560="","",MIN(1,(($D560/$C560)+$M$13^2/(2*$C560))/(1+$M$13^2/$C560)+$M$13*SQRT(($D560/$C560)*(1-$D560/$C560)/$C560+$M$13^2/(4*$C560^2))/(1+$M$13^2/$C560)))</f>
        <v/>
      </c>
      <c r="J560" s="23">
        <f>IF($A560="","",IF(LEFT(TRIM($A560),5)="Total","ignored: a Total row",IF($F560="no match","BLOCK NOW: nothing to do with what you sell",IF($G560="","WATCH: no clicks yet",IF($I560&lt;$M$14,"BLOCK: had a fair chance, confidently below",IF($H560&gt;$M$14,"KEEP: confidently above the benchmark",IF($C560&lt;$M$15,"WATCH: too few clicks to judge","WATCH: undecided")))))))</f>
        <v/>
      </c>
      <c r="K560" s="24">
        <f>IF(OR($A560="",LEFT(TRIM($A560),5)="Total"),0,1)</f>
        <v/>
      </c>
    </row>
    <row r="561">
      <c r="F561" s="23">
        <f>IF(OR($A561="",LEFT(TRIM($A561),5)="Total"),"",IF(OR(IF($M$4="",FALSE,ISNUMBER(SEARCH($M$4,$A561))),IF($M$5="",FALSE,ISNUMBER(SEARCH($M$5,$A561))),IF($M$6="",FALSE,ISNUMBER(SEARCH($M$6,$A561))),IF($M$7="",FALSE,ISNUMBER(SEARCH($M$7,$A561))),IF($M$8="",FALSE,ISNUMBER(SEARCH($M$8,$A561)))),"match","no match"))</f>
        <v/>
      </c>
      <c r="G561" s="12">
        <f>IF(OR(OR($A561="",LEFT(TRIM($A561),5)="Total"),NOT(ISNUMBER($C561)),$C561=0),"",$D561/$C561)</f>
        <v/>
      </c>
      <c r="H561" s="12">
        <f>IF($G561="","",MAX(0,(($D561/$C561)+$M$13^2/(2*$C561))/(1+$M$13^2/$C561)-$M$13*SQRT(($D561/$C561)*(1-$D561/$C561)/$C561+$M$13^2/(4*$C561^2))/(1+$M$13^2/$C561)))</f>
        <v/>
      </c>
      <c r="I561" s="12">
        <f>IF($G561="","",MIN(1,(($D561/$C561)+$M$13^2/(2*$C561))/(1+$M$13^2/$C561)+$M$13*SQRT(($D561/$C561)*(1-$D561/$C561)/$C561+$M$13^2/(4*$C561^2))/(1+$M$13^2/$C561)))</f>
        <v/>
      </c>
      <c r="J561" s="23">
        <f>IF($A561="","",IF(LEFT(TRIM($A561),5)="Total","ignored: a Total row",IF($F561="no match","BLOCK NOW: nothing to do with what you sell",IF($G561="","WATCH: no clicks yet",IF($I561&lt;$M$14,"BLOCK: had a fair chance, confidently below",IF($H561&gt;$M$14,"KEEP: confidently above the benchmark",IF($C561&lt;$M$15,"WATCH: too few clicks to judge","WATCH: undecided")))))))</f>
        <v/>
      </c>
      <c r="K561" s="24">
        <f>IF(OR($A561="",LEFT(TRIM($A561),5)="Total"),0,1)</f>
        <v/>
      </c>
    </row>
    <row r="562">
      <c r="F562" s="23">
        <f>IF(OR($A562="",LEFT(TRIM($A562),5)="Total"),"",IF(OR(IF($M$4="",FALSE,ISNUMBER(SEARCH($M$4,$A562))),IF($M$5="",FALSE,ISNUMBER(SEARCH($M$5,$A562))),IF($M$6="",FALSE,ISNUMBER(SEARCH($M$6,$A562))),IF($M$7="",FALSE,ISNUMBER(SEARCH($M$7,$A562))),IF($M$8="",FALSE,ISNUMBER(SEARCH($M$8,$A562)))),"match","no match"))</f>
        <v/>
      </c>
      <c r="G562" s="12">
        <f>IF(OR(OR($A562="",LEFT(TRIM($A562),5)="Total"),NOT(ISNUMBER($C562)),$C562=0),"",$D562/$C562)</f>
        <v/>
      </c>
      <c r="H562" s="12">
        <f>IF($G562="","",MAX(0,(($D562/$C562)+$M$13^2/(2*$C562))/(1+$M$13^2/$C562)-$M$13*SQRT(($D562/$C562)*(1-$D562/$C562)/$C562+$M$13^2/(4*$C562^2))/(1+$M$13^2/$C562)))</f>
        <v/>
      </c>
      <c r="I562" s="12">
        <f>IF($G562="","",MIN(1,(($D562/$C562)+$M$13^2/(2*$C562))/(1+$M$13^2/$C562)+$M$13*SQRT(($D562/$C562)*(1-$D562/$C562)/$C562+$M$13^2/(4*$C562^2))/(1+$M$13^2/$C562)))</f>
        <v/>
      </c>
      <c r="J562" s="23">
        <f>IF($A562="","",IF(LEFT(TRIM($A562),5)="Total","ignored: a Total row",IF($F562="no match","BLOCK NOW: nothing to do with what you sell",IF($G562="","WATCH: no clicks yet",IF($I562&lt;$M$14,"BLOCK: had a fair chance, confidently below",IF($H562&gt;$M$14,"KEEP: confidently above the benchmark",IF($C562&lt;$M$15,"WATCH: too few clicks to judge","WATCH: undecided")))))))</f>
        <v/>
      </c>
      <c r="K562" s="24">
        <f>IF(OR($A562="",LEFT(TRIM($A562),5)="Total"),0,1)</f>
        <v/>
      </c>
    </row>
    <row r="563">
      <c r="F563" s="23">
        <f>IF(OR($A563="",LEFT(TRIM($A563),5)="Total"),"",IF(OR(IF($M$4="",FALSE,ISNUMBER(SEARCH($M$4,$A563))),IF($M$5="",FALSE,ISNUMBER(SEARCH($M$5,$A563))),IF($M$6="",FALSE,ISNUMBER(SEARCH($M$6,$A563))),IF($M$7="",FALSE,ISNUMBER(SEARCH($M$7,$A563))),IF($M$8="",FALSE,ISNUMBER(SEARCH($M$8,$A563)))),"match","no match"))</f>
        <v/>
      </c>
      <c r="G563" s="12">
        <f>IF(OR(OR($A563="",LEFT(TRIM($A563),5)="Total"),NOT(ISNUMBER($C563)),$C563=0),"",$D563/$C563)</f>
        <v/>
      </c>
      <c r="H563" s="12">
        <f>IF($G563="","",MAX(0,(($D563/$C563)+$M$13^2/(2*$C563))/(1+$M$13^2/$C563)-$M$13*SQRT(($D563/$C563)*(1-$D563/$C563)/$C563+$M$13^2/(4*$C563^2))/(1+$M$13^2/$C563)))</f>
        <v/>
      </c>
      <c r="I563" s="12">
        <f>IF($G563="","",MIN(1,(($D563/$C563)+$M$13^2/(2*$C563))/(1+$M$13^2/$C563)+$M$13*SQRT(($D563/$C563)*(1-$D563/$C563)/$C563+$M$13^2/(4*$C563^2))/(1+$M$13^2/$C563)))</f>
        <v/>
      </c>
      <c r="J563" s="23">
        <f>IF($A563="","",IF(LEFT(TRIM($A563),5)="Total","ignored: a Total row",IF($F563="no match","BLOCK NOW: nothing to do with what you sell",IF($G563="","WATCH: no clicks yet",IF($I563&lt;$M$14,"BLOCK: had a fair chance, confidently below",IF($H563&gt;$M$14,"KEEP: confidently above the benchmark",IF($C563&lt;$M$15,"WATCH: too few clicks to judge","WATCH: undecided")))))))</f>
        <v/>
      </c>
      <c r="K563" s="24">
        <f>IF(OR($A563="",LEFT(TRIM($A563),5)="Total"),0,1)</f>
        <v/>
      </c>
    </row>
    <row r="564">
      <c r="F564" s="23">
        <f>IF(OR($A564="",LEFT(TRIM($A564),5)="Total"),"",IF(OR(IF($M$4="",FALSE,ISNUMBER(SEARCH($M$4,$A564))),IF($M$5="",FALSE,ISNUMBER(SEARCH($M$5,$A564))),IF($M$6="",FALSE,ISNUMBER(SEARCH($M$6,$A564))),IF($M$7="",FALSE,ISNUMBER(SEARCH($M$7,$A564))),IF($M$8="",FALSE,ISNUMBER(SEARCH($M$8,$A564)))),"match","no match"))</f>
        <v/>
      </c>
      <c r="G564" s="12">
        <f>IF(OR(OR($A564="",LEFT(TRIM($A564),5)="Total"),NOT(ISNUMBER($C564)),$C564=0),"",$D564/$C564)</f>
        <v/>
      </c>
      <c r="H564" s="12">
        <f>IF($G564="","",MAX(0,(($D564/$C564)+$M$13^2/(2*$C564))/(1+$M$13^2/$C564)-$M$13*SQRT(($D564/$C564)*(1-$D564/$C564)/$C564+$M$13^2/(4*$C564^2))/(1+$M$13^2/$C564)))</f>
        <v/>
      </c>
      <c r="I564" s="12">
        <f>IF($G564="","",MIN(1,(($D564/$C564)+$M$13^2/(2*$C564))/(1+$M$13^2/$C564)+$M$13*SQRT(($D564/$C564)*(1-$D564/$C564)/$C564+$M$13^2/(4*$C564^2))/(1+$M$13^2/$C564)))</f>
        <v/>
      </c>
      <c r="J564" s="23">
        <f>IF($A564="","",IF(LEFT(TRIM($A564),5)="Total","ignored: a Total row",IF($F564="no match","BLOCK NOW: nothing to do with what you sell",IF($G564="","WATCH: no clicks yet",IF($I564&lt;$M$14,"BLOCK: had a fair chance, confidently below",IF($H564&gt;$M$14,"KEEP: confidently above the benchmark",IF($C564&lt;$M$15,"WATCH: too few clicks to judge","WATCH: undecided")))))))</f>
        <v/>
      </c>
      <c r="K564" s="24">
        <f>IF(OR($A564="",LEFT(TRIM($A564),5)="Total"),0,1)</f>
        <v/>
      </c>
    </row>
    <row r="565">
      <c r="F565" s="23">
        <f>IF(OR($A565="",LEFT(TRIM($A565),5)="Total"),"",IF(OR(IF($M$4="",FALSE,ISNUMBER(SEARCH($M$4,$A565))),IF($M$5="",FALSE,ISNUMBER(SEARCH($M$5,$A565))),IF($M$6="",FALSE,ISNUMBER(SEARCH($M$6,$A565))),IF($M$7="",FALSE,ISNUMBER(SEARCH($M$7,$A565))),IF($M$8="",FALSE,ISNUMBER(SEARCH($M$8,$A565)))),"match","no match"))</f>
        <v/>
      </c>
      <c r="G565" s="12">
        <f>IF(OR(OR($A565="",LEFT(TRIM($A565),5)="Total"),NOT(ISNUMBER($C565)),$C565=0),"",$D565/$C565)</f>
        <v/>
      </c>
      <c r="H565" s="12">
        <f>IF($G565="","",MAX(0,(($D565/$C565)+$M$13^2/(2*$C565))/(1+$M$13^2/$C565)-$M$13*SQRT(($D565/$C565)*(1-$D565/$C565)/$C565+$M$13^2/(4*$C565^2))/(1+$M$13^2/$C565)))</f>
        <v/>
      </c>
      <c r="I565" s="12">
        <f>IF($G565="","",MIN(1,(($D565/$C565)+$M$13^2/(2*$C565))/(1+$M$13^2/$C565)+$M$13*SQRT(($D565/$C565)*(1-$D565/$C565)/$C565+$M$13^2/(4*$C565^2))/(1+$M$13^2/$C565)))</f>
        <v/>
      </c>
      <c r="J565" s="23">
        <f>IF($A565="","",IF(LEFT(TRIM($A565),5)="Total","ignored: a Total row",IF($F565="no match","BLOCK NOW: nothing to do with what you sell",IF($G565="","WATCH: no clicks yet",IF($I565&lt;$M$14,"BLOCK: had a fair chance, confidently below",IF($H565&gt;$M$14,"KEEP: confidently above the benchmark",IF($C565&lt;$M$15,"WATCH: too few clicks to judge","WATCH: undecided")))))))</f>
        <v/>
      </c>
      <c r="K565" s="24">
        <f>IF(OR($A565="",LEFT(TRIM($A565),5)="Total"),0,1)</f>
        <v/>
      </c>
    </row>
    <row r="566">
      <c r="F566" s="23">
        <f>IF(OR($A566="",LEFT(TRIM($A566),5)="Total"),"",IF(OR(IF($M$4="",FALSE,ISNUMBER(SEARCH($M$4,$A566))),IF($M$5="",FALSE,ISNUMBER(SEARCH($M$5,$A566))),IF($M$6="",FALSE,ISNUMBER(SEARCH($M$6,$A566))),IF($M$7="",FALSE,ISNUMBER(SEARCH($M$7,$A566))),IF($M$8="",FALSE,ISNUMBER(SEARCH($M$8,$A566)))),"match","no match"))</f>
        <v/>
      </c>
      <c r="G566" s="12">
        <f>IF(OR(OR($A566="",LEFT(TRIM($A566),5)="Total"),NOT(ISNUMBER($C566)),$C566=0),"",$D566/$C566)</f>
        <v/>
      </c>
      <c r="H566" s="12">
        <f>IF($G566="","",MAX(0,(($D566/$C566)+$M$13^2/(2*$C566))/(1+$M$13^2/$C566)-$M$13*SQRT(($D566/$C566)*(1-$D566/$C566)/$C566+$M$13^2/(4*$C566^2))/(1+$M$13^2/$C566)))</f>
        <v/>
      </c>
      <c r="I566" s="12">
        <f>IF($G566="","",MIN(1,(($D566/$C566)+$M$13^2/(2*$C566))/(1+$M$13^2/$C566)+$M$13*SQRT(($D566/$C566)*(1-$D566/$C566)/$C566+$M$13^2/(4*$C566^2))/(1+$M$13^2/$C566)))</f>
        <v/>
      </c>
      <c r="J566" s="23">
        <f>IF($A566="","",IF(LEFT(TRIM($A566),5)="Total","ignored: a Total row",IF($F566="no match","BLOCK NOW: nothing to do with what you sell",IF($G566="","WATCH: no clicks yet",IF($I566&lt;$M$14,"BLOCK: had a fair chance, confidently below",IF($H566&gt;$M$14,"KEEP: confidently above the benchmark",IF($C566&lt;$M$15,"WATCH: too few clicks to judge","WATCH: undecided")))))))</f>
        <v/>
      </c>
      <c r="K566" s="24">
        <f>IF(OR($A566="",LEFT(TRIM($A566),5)="Total"),0,1)</f>
        <v/>
      </c>
    </row>
    <row r="567">
      <c r="F567" s="23">
        <f>IF(OR($A567="",LEFT(TRIM($A567),5)="Total"),"",IF(OR(IF($M$4="",FALSE,ISNUMBER(SEARCH($M$4,$A567))),IF($M$5="",FALSE,ISNUMBER(SEARCH($M$5,$A567))),IF($M$6="",FALSE,ISNUMBER(SEARCH($M$6,$A567))),IF($M$7="",FALSE,ISNUMBER(SEARCH($M$7,$A567))),IF($M$8="",FALSE,ISNUMBER(SEARCH($M$8,$A567)))),"match","no match"))</f>
        <v/>
      </c>
      <c r="G567" s="12">
        <f>IF(OR(OR($A567="",LEFT(TRIM($A567),5)="Total"),NOT(ISNUMBER($C567)),$C567=0),"",$D567/$C567)</f>
        <v/>
      </c>
      <c r="H567" s="12">
        <f>IF($G567="","",MAX(0,(($D567/$C567)+$M$13^2/(2*$C567))/(1+$M$13^2/$C567)-$M$13*SQRT(($D567/$C567)*(1-$D567/$C567)/$C567+$M$13^2/(4*$C567^2))/(1+$M$13^2/$C567)))</f>
        <v/>
      </c>
      <c r="I567" s="12">
        <f>IF($G567="","",MIN(1,(($D567/$C567)+$M$13^2/(2*$C567))/(1+$M$13^2/$C567)+$M$13*SQRT(($D567/$C567)*(1-$D567/$C567)/$C567+$M$13^2/(4*$C567^2))/(1+$M$13^2/$C567)))</f>
        <v/>
      </c>
      <c r="J567" s="23">
        <f>IF($A567="","",IF(LEFT(TRIM($A567),5)="Total","ignored: a Total row",IF($F567="no match","BLOCK NOW: nothing to do with what you sell",IF($G567="","WATCH: no clicks yet",IF($I567&lt;$M$14,"BLOCK: had a fair chance, confidently below",IF($H567&gt;$M$14,"KEEP: confidently above the benchmark",IF($C567&lt;$M$15,"WATCH: too few clicks to judge","WATCH: undecided")))))))</f>
        <v/>
      </c>
      <c r="K567" s="24">
        <f>IF(OR($A567="",LEFT(TRIM($A567),5)="Total"),0,1)</f>
        <v/>
      </c>
    </row>
    <row r="568">
      <c r="F568" s="23">
        <f>IF(OR($A568="",LEFT(TRIM($A568),5)="Total"),"",IF(OR(IF($M$4="",FALSE,ISNUMBER(SEARCH($M$4,$A568))),IF($M$5="",FALSE,ISNUMBER(SEARCH($M$5,$A568))),IF($M$6="",FALSE,ISNUMBER(SEARCH($M$6,$A568))),IF($M$7="",FALSE,ISNUMBER(SEARCH($M$7,$A568))),IF($M$8="",FALSE,ISNUMBER(SEARCH($M$8,$A568)))),"match","no match"))</f>
        <v/>
      </c>
      <c r="G568" s="12">
        <f>IF(OR(OR($A568="",LEFT(TRIM($A568),5)="Total"),NOT(ISNUMBER($C568)),$C568=0),"",$D568/$C568)</f>
        <v/>
      </c>
      <c r="H568" s="12">
        <f>IF($G568="","",MAX(0,(($D568/$C568)+$M$13^2/(2*$C568))/(1+$M$13^2/$C568)-$M$13*SQRT(($D568/$C568)*(1-$D568/$C568)/$C568+$M$13^2/(4*$C568^2))/(1+$M$13^2/$C568)))</f>
        <v/>
      </c>
      <c r="I568" s="12">
        <f>IF($G568="","",MIN(1,(($D568/$C568)+$M$13^2/(2*$C568))/(1+$M$13^2/$C568)+$M$13*SQRT(($D568/$C568)*(1-$D568/$C568)/$C568+$M$13^2/(4*$C568^2))/(1+$M$13^2/$C568)))</f>
        <v/>
      </c>
      <c r="J568" s="23">
        <f>IF($A568="","",IF(LEFT(TRIM($A568),5)="Total","ignored: a Total row",IF($F568="no match","BLOCK NOW: nothing to do with what you sell",IF($G568="","WATCH: no clicks yet",IF($I568&lt;$M$14,"BLOCK: had a fair chance, confidently below",IF($H568&gt;$M$14,"KEEP: confidently above the benchmark",IF($C568&lt;$M$15,"WATCH: too few clicks to judge","WATCH: undecided")))))))</f>
        <v/>
      </c>
      <c r="K568" s="24">
        <f>IF(OR($A568="",LEFT(TRIM($A568),5)="Total"),0,1)</f>
        <v/>
      </c>
    </row>
    <row r="569">
      <c r="F569" s="23">
        <f>IF(OR($A569="",LEFT(TRIM($A569),5)="Total"),"",IF(OR(IF($M$4="",FALSE,ISNUMBER(SEARCH($M$4,$A569))),IF($M$5="",FALSE,ISNUMBER(SEARCH($M$5,$A569))),IF($M$6="",FALSE,ISNUMBER(SEARCH($M$6,$A569))),IF($M$7="",FALSE,ISNUMBER(SEARCH($M$7,$A569))),IF($M$8="",FALSE,ISNUMBER(SEARCH($M$8,$A569)))),"match","no match"))</f>
        <v/>
      </c>
      <c r="G569" s="12">
        <f>IF(OR(OR($A569="",LEFT(TRIM($A569),5)="Total"),NOT(ISNUMBER($C569)),$C569=0),"",$D569/$C569)</f>
        <v/>
      </c>
      <c r="H569" s="12">
        <f>IF($G569="","",MAX(0,(($D569/$C569)+$M$13^2/(2*$C569))/(1+$M$13^2/$C569)-$M$13*SQRT(($D569/$C569)*(1-$D569/$C569)/$C569+$M$13^2/(4*$C569^2))/(1+$M$13^2/$C569)))</f>
        <v/>
      </c>
      <c r="I569" s="12">
        <f>IF($G569="","",MIN(1,(($D569/$C569)+$M$13^2/(2*$C569))/(1+$M$13^2/$C569)+$M$13*SQRT(($D569/$C569)*(1-$D569/$C569)/$C569+$M$13^2/(4*$C569^2))/(1+$M$13^2/$C569)))</f>
        <v/>
      </c>
      <c r="J569" s="23">
        <f>IF($A569="","",IF(LEFT(TRIM($A569),5)="Total","ignored: a Total row",IF($F569="no match","BLOCK NOW: nothing to do with what you sell",IF($G569="","WATCH: no clicks yet",IF($I569&lt;$M$14,"BLOCK: had a fair chance, confidently below",IF($H569&gt;$M$14,"KEEP: confidently above the benchmark",IF($C569&lt;$M$15,"WATCH: too few clicks to judge","WATCH: undecided")))))))</f>
        <v/>
      </c>
      <c r="K569" s="24">
        <f>IF(OR($A569="",LEFT(TRIM($A569),5)="Total"),0,1)</f>
        <v/>
      </c>
    </row>
    <row r="570">
      <c r="F570" s="23">
        <f>IF(OR($A570="",LEFT(TRIM($A570),5)="Total"),"",IF(OR(IF($M$4="",FALSE,ISNUMBER(SEARCH($M$4,$A570))),IF($M$5="",FALSE,ISNUMBER(SEARCH($M$5,$A570))),IF($M$6="",FALSE,ISNUMBER(SEARCH($M$6,$A570))),IF($M$7="",FALSE,ISNUMBER(SEARCH($M$7,$A570))),IF($M$8="",FALSE,ISNUMBER(SEARCH($M$8,$A570)))),"match","no match"))</f>
        <v/>
      </c>
      <c r="G570" s="12">
        <f>IF(OR(OR($A570="",LEFT(TRIM($A570),5)="Total"),NOT(ISNUMBER($C570)),$C570=0),"",$D570/$C570)</f>
        <v/>
      </c>
      <c r="H570" s="12">
        <f>IF($G570="","",MAX(0,(($D570/$C570)+$M$13^2/(2*$C570))/(1+$M$13^2/$C570)-$M$13*SQRT(($D570/$C570)*(1-$D570/$C570)/$C570+$M$13^2/(4*$C570^2))/(1+$M$13^2/$C570)))</f>
        <v/>
      </c>
      <c r="I570" s="12">
        <f>IF($G570="","",MIN(1,(($D570/$C570)+$M$13^2/(2*$C570))/(1+$M$13^2/$C570)+$M$13*SQRT(($D570/$C570)*(1-$D570/$C570)/$C570+$M$13^2/(4*$C570^2))/(1+$M$13^2/$C570)))</f>
        <v/>
      </c>
      <c r="J570" s="23">
        <f>IF($A570="","",IF(LEFT(TRIM($A570),5)="Total","ignored: a Total row",IF($F570="no match","BLOCK NOW: nothing to do with what you sell",IF($G570="","WATCH: no clicks yet",IF($I570&lt;$M$14,"BLOCK: had a fair chance, confidently below",IF($H570&gt;$M$14,"KEEP: confidently above the benchmark",IF($C570&lt;$M$15,"WATCH: too few clicks to judge","WATCH: undecided")))))))</f>
        <v/>
      </c>
      <c r="K570" s="24">
        <f>IF(OR($A570="",LEFT(TRIM($A570),5)="Total"),0,1)</f>
        <v/>
      </c>
    </row>
    <row r="571">
      <c r="F571" s="23">
        <f>IF(OR($A571="",LEFT(TRIM($A571),5)="Total"),"",IF(OR(IF($M$4="",FALSE,ISNUMBER(SEARCH($M$4,$A571))),IF($M$5="",FALSE,ISNUMBER(SEARCH($M$5,$A571))),IF($M$6="",FALSE,ISNUMBER(SEARCH($M$6,$A571))),IF($M$7="",FALSE,ISNUMBER(SEARCH($M$7,$A571))),IF($M$8="",FALSE,ISNUMBER(SEARCH($M$8,$A571)))),"match","no match"))</f>
        <v/>
      </c>
      <c r="G571" s="12">
        <f>IF(OR(OR($A571="",LEFT(TRIM($A571),5)="Total"),NOT(ISNUMBER($C571)),$C571=0),"",$D571/$C571)</f>
        <v/>
      </c>
      <c r="H571" s="12">
        <f>IF($G571="","",MAX(0,(($D571/$C571)+$M$13^2/(2*$C571))/(1+$M$13^2/$C571)-$M$13*SQRT(($D571/$C571)*(1-$D571/$C571)/$C571+$M$13^2/(4*$C571^2))/(1+$M$13^2/$C571)))</f>
        <v/>
      </c>
      <c r="I571" s="12">
        <f>IF($G571="","",MIN(1,(($D571/$C571)+$M$13^2/(2*$C571))/(1+$M$13^2/$C571)+$M$13*SQRT(($D571/$C571)*(1-$D571/$C571)/$C571+$M$13^2/(4*$C571^2))/(1+$M$13^2/$C571)))</f>
        <v/>
      </c>
      <c r="J571" s="23">
        <f>IF($A571="","",IF(LEFT(TRIM($A571),5)="Total","ignored: a Total row",IF($F571="no match","BLOCK NOW: nothing to do with what you sell",IF($G571="","WATCH: no clicks yet",IF($I571&lt;$M$14,"BLOCK: had a fair chance, confidently below",IF($H571&gt;$M$14,"KEEP: confidently above the benchmark",IF($C571&lt;$M$15,"WATCH: too few clicks to judge","WATCH: undecided")))))))</f>
        <v/>
      </c>
      <c r="K571" s="24">
        <f>IF(OR($A571="",LEFT(TRIM($A571),5)="Total"),0,1)</f>
        <v/>
      </c>
    </row>
    <row r="572">
      <c r="F572" s="23">
        <f>IF(OR($A572="",LEFT(TRIM($A572),5)="Total"),"",IF(OR(IF($M$4="",FALSE,ISNUMBER(SEARCH($M$4,$A572))),IF($M$5="",FALSE,ISNUMBER(SEARCH($M$5,$A572))),IF($M$6="",FALSE,ISNUMBER(SEARCH($M$6,$A572))),IF($M$7="",FALSE,ISNUMBER(SEARCH($M$7,$A572))),IF($M$8="",FALSE,ISNUMBER(SEARCH($M$8,$A572)))),"match","no match"))</f>
        <v/>
      </c>
      <c r="G572" s="12">
        <f>IF(OR(OR($A572="",LEFT(TRIM($A572),5)="Total"),NOT(ISNUMBER($C572)),$C572=0),"",$D572/$C572)</f>
        <v/>
      </c>
      <c r="H572" s="12">
        <f>IF($G572="","",MAX(0,(($D572/$C572)+$M$13^2/(2*$C572))/(1+$M$13^2/$C572)-$M$13*SQRT(($D572/$C572)*(1-$D572/$C572)/$C572+$M$13^2/(4*$C572^2))/(1+$M$13^2/$C572)))</f>
        <v/>
      </c>
      <c r="I572" s="12">
        <f>IF($G572="","",MIN(1,(($D572/$C572)+$M$13^2/(2*$C572))/(1+$M$13^2/$C572)+$M$13*SQRT(($D572/$C572)*(1-$D572/$C572)/$C572+$M$13^2/(4*$C572^2))/(1+$M$13^2/$C572)))</f>
        <v/>
      </c>
      <c r="J572" s="23">
        <f>IF($A572="","",IF(LEFT(TRIM($A572),5)="Total","ignored: a Total row",IF($F572="no match","BLOCK NOW: nothing to do with what you sell",IF($G572="","WATCH: no clicks yet",IF($I572&lt;$M$14,"BLOCK: had a fair chance, confidently below",IF($H572&gt;$M$14,"KEEP: confidently above the benchmark",IF($C572&lt;$M$15,"WATCH: too few clicks to judge","WATCH: undecided")))))))</f>
        <v/>
      </c>
      <c r="K572" s="24">
        <f>IF(OR($A572="",LEFT(TRIM($A572),5)="Total"),0,1)</f>
        <v/>
      </c>
    </row>
    <row r="573">
      <c r="F573" s="23">
        <f>IF(OR($A573="",LEFT(TRIM($A573),5)="Total"),"",IF(OR(IF($M$4="",FALSE,ISNUMBER(SEARCH($M$4,$A573))),IF($M$5="",FALSE,ISNUMBER(SEARCH($M$5,$A573))),IF($M$6="",FALSE,ISNUMBER(SEARCH($M$6,$A573))),IF($M$7="",FALSE,ISNUMBER(SEARCH($M$7,$A573))),IF($M$8="",FALSE,ISNUMBER(SEARCH($M$8,$A573)))),"match","no match"))</f>
        <v/>
      </c>
      <c r="G573" s="12">
        <f>IF(OR(OR($A573="",LEFT(TRIM($A573),5)="Total"),NOT(ISNUMBER($C573)),$C573=0),"",$D573/$C573)</f>
        <v/>
      </c>
      <c r="H573" s="12">
        <f>IF($G573="","",MAX(0,(($D573/$C573)+$M$13^2/(2*$C573))/(1+$M$13^2/$C573)-$M$13*SQRT(($D573/$C573)*(1-$D573/$C573)/$C573+$M$13^2/(4*$C573^2))/(1+$M$13^2/$C573)))</f>
        <v/>
      </c>
      <c r="I573" s="12">
        <f>IF($G573="","",MIN(1,(($D573/$C573)+$M$13^2/(2*$C573))/(1+$M$13^2/$C573)+$M$13*SQRT(($D573/$C573)*(1-$D573/$C573)/$C573+$M$13^2/(4*$C573^2))/(1+$M$13^2/$C573)))</f>
        <v/>
      </c>
      <c r="J573" s="23">
        <f>IF($A573="","",IF(LEFT(TRIM($A573),5)="Total","ignored: a Total row",IF($F573="no match","BLOCK NOW: nothing to do with what you sell",IF($G573="","WATCH: no clicks yet",IF($I573&lt;$M$14,"BLOCK: had a fair chance, confidently below",IF($H573&gt;$M$14,"KEEP: confidently above the benchmark",IF($C573&lt;$M$15,"WATCH: too few clicks to judge","WATCH: undecided")))))))</f>
        <v/>
      </c>
      <c r="K573" s="24">
        <f>IF(OR($A573="",LEFT(TRIM($A573),5)="Total"),0,1)</f>
        <v/>
      </c>
    </row>
    <row r="574">
      <c r="F574" s="23">
        <f>IF(OR($A574="",LEFT(TRIM($A574),5)="Total"),"",IF(OR(IF($M$4="",FALSE,ISNUMBER(SEARCH($M$4,$A574))),IF($M$5="",FALSE,ISNUMBER(SEARCH($M$5,$A574))),IF($M$6="",FALSE,ISNUMBER(SEARCH($M$6,$A574))),IF($M$7="",FALSE,ISNUMBER(SEARCH($M$7,$A574))),IF($M$8="",FALSE,ISNUMBER(SEARCH($M$8,$A574)))),"match","no match"))</f>
        <v/>
      </c>
      <c r="G574" s="12">
        <f>IF(OR(OR($A574="",LEFT(TRIM($A574),5)="Total"),NOT(ISNUMBER($C574)),$C574=0),"",$D574/$C574)</f>
        <v/>
      </c>
      <c r="H574" s="12">
        <f>IF($G574="","",MAX(0,(($D574/$C574)+$M$13^2/(2*$C574))/(1+$M$13^2/$C574)-$M$13*SQRT(($D574/$C574)*(1-$D574/$C574)/$C574+$M$13^2/(4*$C574^2))/(1+$M$13^2/$C574)))</f>
        <v/>
      </c>
      <c r="I574" s="12">
        <f>IF($G574="","",MIN(1,(($D574/$C574)+$M$13^2/(2*$C574))/(1+$M$13^2/$C574)+$M$13*SQRT(($D574/$C574)*(1-$D574/$C574)/$C574+$M$13^2/(4*$C574^2))/(1+$M$13^2/$C574)))</f>
        <v/>
      </c>
      <c r="J574" s="23">
        <f>IF($A574="","",IF(LEFT(TRIM($A574),5)="Total","ignored: a Total row",IF($F574="no match","BLOCK NOW: nothing to do with what you sell",IF($G574="","WATCH: no clicks yet",IF($I574&lt;$M$14,"BLOCK: had a fair chance, confidently below",IF($H574&gt;$M$14,"KEEP: confidently above the benchmark",IF($C574&lt;$M$15,"WATCH: too few clicks to judge","WATCH: undecided")))))))</f>
        <v/>
      </c>
      <c r="K574" s="24">
        <f>IF(OR($A574="",LEFT(TRIM($A574),5)="Total"),0,1)</f>
        <v/>
      </c>
    </row>
    <row r="575">
      <c r="F575" s="23">
        <f>IF(OR($A575="",LEFT(TRIM($A575),5)="Total"),"",IF(OR(IF($M$4="",FALSE,ISNUMBER(SEARCH($M$4,$A575))),IF($M$5="",FALSE,ISNUMBER(SEARCH($M$5,$A575))),IF($M$6="",FALSE,ISNUMBER(SEARCH($M$6,$A575))),IF($M$7="",FALSE,ISNUMBER(SEARCH($M$7,$A575))),IF($M$8="",FALSE,ISNUMBER(SEARCH($M$8,$A575)))),"match","no match"))</f>
        <v/>
      </c>
      <c r="G575" s="12">
        <f>IF(OR(OR($A575="",LEFT(TRIM($A575),5)="Total"),NOT(ISNUMBER($C575)),$C575=0),"",$D575/$C575)</f>
        <v/>
      </c>
      <c r="H575" s="12">
        <f>IF($G575="","",MAX(0,(($D575/$C575)+$M$13^2/(2*$C575))/(1+$M$13^2/$C575)-$M$13*SQRT(($D575/$C575)*(1-$D575/$C575)/$C575+$M$13^2/(4*$C575^2))/(1+$M$13^2/$C575)))</f>
        <v/>
      </c>
      <c r="I575" s="12">
        <f>IF($G575="","",MIN(1,(($D575/$C575)+$M$13^2/(2*$C575))/(1+$M$13^2/$C575)+$M$13*SQRT(($D575/$C575)*(1-$D575/$C575)/$C575+$M$13^2/(4*$C575^2))/(1+$M$13^2/$C575)))</f>
        <v/>
      </c>
      <c r="J575" s="23">
        <f>IF($A575="","",IF(LEFT(TRIM($A575),5)="Total","ignored: a Total row",IF($F575="no match","BLOCK NOW: nothing to do with what you sell",IF($G575="","WATCH: no clicks yet",IF($I575&lt;$M$14,"BLOCK: had a fair chance, confidently below",IF($H575&gt;$M$14,"KEEP: confidently above the benchmark",IF($C575&lt;$M$15,"WATCH: too few clicks to judge","WATCH: undecided")))))))</f>
        <v/>
      </c>
      <c r="K575" s="24">
        <f>IF(OR($A575="",LEFT(TRIM($A575),5)="Total"),0,1)</f>
        <v/>
      </c>
    </row>
    <row r="576">
      <c r="F576" s="23">
        <f>IF(OR($A576="",LEFT(TRIM($A576),5)="Total"),"",IF(OR(IF($M$4="",FALSE,ISNUMBER(SEARCH($M$4,$A576))),IF($M$5="",FALSE,ISNUMBER(SEARCH($M$5,$A576))),IF($M$6="",FALSE,ISNUMBER(SEARCH($M$6,$A576))),IF($M$7="",FALSE,ISNUMBER(SEARCH($M$7,$A576))),IF($M$8="",FALSE,ISNUMBER(SEARCH($M$8,$A576)))),"match","no match"))</f>
        <v/>
      </c>
      <c r="G576" s="12">
        <f>IF(OR(OR($A576="",LEFT(TRIM($A576),5)="Total"),NOT(ISNUMBER($C576)),$C576=0),"",$D576/$C576)</f>
        <v/>
      </c>
      <c r="H576" s="12">
        <f>IF($G576="","",MAX(0,(($D576/$C576)+$M$13^2/(2*$C576))/(1+$M$13^2/$C576)-$M$13*SQRT(($D576/$C576)*(1-$D576/$C576)/$C576+$M$13^2/(4*$C576^2))/(1+$M$13^2/$C576)))</f>
        <v/>
      </c>
      <c r="I576" s="12">
        <f>IF($G576="","",MIN(1,(($D576/$C576)+$M$13^2/(2*$C576))/(1+$M$13^2/$C576)+$M$13*SQRT(($D576/$C576)*(1-$D576/$C576)/$C576+$M$13^2/(4*$C576^2))/(1+$M$13^2/$C576)))</f>
        <v/>
      </c>
      <c r="J576" s="23">
        <f>IF($A576="","",IF(LEFT(TRIM($A576),5)="Total","ignored: a Total row",IF($F576="no match","BLOCK NOW: nothing to do with what you sell",IF($G576="","WATCH: no clicks yet",IF($I576&lt;$M$14,"BLOCK: had a fair chance, confidently below",IF($H576&gt;$M$14,"KEEP: confidently above the benchmark",IF($C576&lt;$M$15,"WATCH: too few clicks to judge","WATCH: undecided")))))))</f>
        <v/>
      </c>
      <c r="K576" s="24">
        <f>IF(OR($A576="",LEFT(TRIM($A576),5)="Total"),0,1)</f>
        <v/>
      </c>
    </row>
    <row r="577">
      <c r="F577" s="23">
        <f>IF(OR($A577="",LEFT(TRIM($A577),5)="Total"),"",IF(OR(IF($M$4="",FALSE,ISNUMBER(SEARCH($M$4,$A577))),IF($M$5="",FALSE,ISNUMBER(SEARCH($M$5,$A577))),IF($M$6="",FALSE,ISNUMBER(SEARCH($M$6,$A577))),IF($M$7="",FALSE,ISNUMBER(SEARCH($M$7,$A577))),IF($M$8="",FALSE,ISNUMBER(SEARCH($M$8,$A577)))),"match","no match"))</f>
        <v/>
      </c>
      <c r="G577" s="12">
        <f>IF(OR(OR($A577="",LEFT(TRIM($A577),5)="Total"),NOT(ISNUMBER($C577)),$C577=0),"",$D577/$C577)</f>
        <v/>
      </c>
      <c r="H577" s="12">
        <f>IF($G577="","",MAX(0,(($D577/$C577)+$M$13^2/(2*$C577))/(1+$M$13^2/$C577)-$M$13*SQRT(($D577/$C577)*(1-$D577/$C577)/$C577+$M$13^2/(4*$C577^2))/(1+$M$13^2/$C577)))</f>
        <v/>
      </c>
      <c r="I577" s="12">
        <f>IF($G577="","",MIN(1,(($D577/$C577)+$M$13^2/(2*$C577))/(1+$M$13^2/$C577)+$M$13*SQRT(($D577/$C577)*(1-$D577/$C577)/$C577+$M$13^2/(4*$C577^2))/(1+$M$13^2/$C577)))</f>
        <v/>
      </c>
      <c r="J577" s="23">
        <f>IF($A577="","",IF(LEFT(TRIM($A577),5)="Total","ignored: a Total row",IF($F577="no match","BLOCK NOW: nothing to do with what you sell",IF($G577="","WATCH: no clicks yet",IF($I577&lt;$M$14,"BLOCK: had a fair chance, confidently below",IF($H577&gt;$M$14,"KEEP: confidently above the benchmark",IF($C577&lt;$M$15,"WATCH: too few clicks to judge","WATCH: undecided")))))))</f>
        <v/>
      </c>
      <c r="K577" s="24">
        <f>IF(OR($A577="",LEFT(TRIM($A577),5)="Total"),0,1)</f>
        <v/>
      </c>
    </row>
    <row r="578">
      <c r="F578" s="23">
        <f>IF(OR($A578="",LEFT(TRIM($A578),5)="Total"),"",IF(OR(IF($M$4="",FALSE,ISNUMBER(SEARCH($M$4,$A578))),IF($M$5="",FALSE,ISNUMBER(SEARCH($M$5,$A578))),IF($M$6="",FALSE,ISNUMBER(SEARCH($M$6,$A578))),IF($M$7="",FALSE,ISNUMBER(SEARCH($M$7,$A578))),IF($M$8="",FALSE,ISNUMBER(SEARCH($M$8,$A578)))),"match","no match"))</f>
        <v/>
      </c>
      <c r="G578" s="12">
        <f>IF(OR(OR($A578="",LEFT(TRIM($A578),5)="Total"),NOT(ISNUMBER($C578)),$C578=0),"",$D578/$C578)</f>
        <v/>
      </c>
      <c r="H578" s="12">
        <f>IF($G578="","",MAX(0,(($D578/$C578)+$M$13^2/(2*$C578))/(1+$M$13^2/$C578)-$M$13*SQRT(($D578/$C578)*(1-$D578/$C578)/$C578+$M$13^2/(4*$C578^2))/(1+$M$13^2/$C578)))</f>
        <v/>
      </c>
      <c r="I578" s="12">
        <f>IF($G578="","",MIN(1,(($D578/$C578)+$M$13^2/(2*$C578))/(1+$M$13^2/$C578)+$M$13*SQRT(($D578/$C578)*(1-$D578/$C578)/$C578+$M$13^2/(4*$C578^2))/(1+$M$13^2/$C578)))</f>
        <v/>
      </c>
      <c r="J578" s="23">
        <f>IF($A578="","",IF(LEFT(TRIM($A578),5)="Total","ignored: a Total row",IF($F578="no match","BLOCK NOW: nothing to do with what you sell",IF($G578="","WATCH: no clicks yet",IF($I578&lt;$M$14,"BLOCK: had a fair chance, confidently below",IF($H578&gt;$M$14,"KEEP: confidently above the benchmark",IF($C578&lt;$M$15,"WATCH: too few clicks to judge","WATCH: undecided")))))))</f>
        <v/>
      </c>
      <c r="K578" s="24">
        <f>IF(OR($A578="",LEFT(TRIM($A578),5)="Total"),0,1)</f>
        <v/>
      </c>
    </row>
    <row r="579">
      <c r="F579" s="23">
        <f>IF(OR($A579="",LEFT(TRIM($A579),5)="Total"),"",IF(OR(IF($M$4="",FALSE,ISNUMBER(SEARCH($M$4,$A579))),IF($M$5="",FALSE,ISNUMBER(SEARCH($M$5,$A579))),IF($M$6="",FALSE,ISNUMBER(SEARCH($M$6,$A579))),IF($M$7="",FALSE,ISNUMBER(SEARCH($M$7,$A579))),IF($M$8="",FALSE,ISNUMBER(SEARCH($M$8,$A579)))),"match","no match"))</f>
        <v/>
      </c>
      <c r="G579" s="12">
        <f>IF(OR(OR($A579="",LEFT(TRIM($A579),5)="Total"),NOT(ISNUMBER($C579)),$C579=0),"",$D579/$C579)</f>
        <v/>
      </c>
      <c r="H579" s="12">
        <f>IF($G579="","",MAX(0,(($D579/$C579)+$M$13^2/(2*$C579))/(1+$M$13^2/$C579)-$M$13*SQRT(($D579/$C579)*(1-$D579/$C579)/$C579+$M$13^2/(4*$C579^2))/(1+$M$13^2/$C579)))</f>
        <v/>
      </c>
      <c r="I579" s="12">
        <f>IF($G579="","",MIN(1,(($D579/$C579)+$M$13^2/(2*$C579))/(1+$M$13^2/$C579)+$M$13*SQRT(($D579/$C579)*(1-$D579/$C579)/$C579+$M$13^2/(4*$C579^2))/(1+$M$13^2/$C579)))</f>
        <v/>
      </c>
      <c r="J579" s="23">
        <f>IF($A579="","",IF(LEFT(TRIM($A579),5)="Total","ignored: a Total row",IF($F579="no match","BLOCK NOW: nothing to do with what you sell",IF($G579="","WATCH: no clicks yet",IF($I579&lt;$M$14,"BLOCK: had a fair chance, confidently below",IF($H579&gt;$M$14,"KEEP: confidently above the benchmark",IF($C579&lt;$M$15,"WATCH: too few clicks to judge","WATCH: undecided")))))))</f>
        <v/>
      </c>
      <c r="K579" s="24">
        <f>IF(OR($A579="",LEFT(TRIM($A579),5)="Total"),0,1)</f>
        <v/>
      </c>
    </row>
    <row r="580">
      <c r="F580" s="23">
        <f>IF(OR($A580="",LEFT(TRIM($A580),5)="Total"),"",IF(OR(IF($M$4="",FALSE,ISNUMBER(SEARCH($M$4,$A580))),IF($M$5="",FALSE,ISNUMBER(SEARCH($M$5,$A580))),IF($M$6="",FALSE,ISNUMBER(SEARCH($M$6,$A580))),IF($M$7="",FALSE,ISNUMBER(SEARCH($M$7,$A580))),IF($M$8="",FALSE,ISNUMBER(SEARCH($M$8,$A580)))),"match","no match"))</f>
        <v/>
      </c>
      <c r="G580" s="12">
        <f>IF(OR(OR($A580="",LEFT(TRIM($A580),5)="Total"),NOT(ISNUMBER($C580)),$C580=0),"",$D580/$C580)</f>
        <v/>
      </c>
      <c r="H580" s="12">
        <f>IF($G580="","",MAX(0,(($D580/$C580)+$M$13^2/(2*$C580))/(1+$M$13^2/$C580)-$M$13*SQRT(($D580/$C580)*(1-$D580/$C580)/$C580+$M$13^2/(4*$C580^2))/(1+$M$13^2/$C580)))</f>
        <v/>
      </c>
      <c r="I580" s="12">
        <f>IF($G580="","",MIN(1,(($D580/$C580)+$M$13^2/(2*$C580))/(1+$M$13^2/$C580)+$M$13*SQRT(($D580/$C580)*(1-$D580/$C580)/$C580+$M$13^2/(4*$C580^2))/(1+$M$13^2/$C580)))</f>
        <v/>
      </c>
      <c r="J580" s="23">
        <f>IF($A580="","",IF(LEFT(TRIM($A580),5)="Total","ignored: a Total row",IF($F580="no match","BLOCK NOW: nothing to do with what you sell",IF($G580="","WATCH: no clicks yet",IF($I580&lt;$M$14,"BLOCK: had a fair chance, confidently below",IF($H580&gt;$M$14,"KEEP: confidently above the benchmark",IF($C580&lt;$M$15,"WATCH: too few clicks to judge","WATCH: undecided")))))))</f>
        <v/>
      </c>
      <c r="K580" s="24">
        <f>IF(OR($A580="",LEFT(TRIM($A580),5)="Total"),0,1)</f>
        <v/>
      </c>
    </row>
    <row r="581">
      <c r="F581" s="23">
        <f>IF(OR($A581="",LEFT(TRIM($A581),5)="Total"),"",IF(OR(IF($M$4="",FALSE,ISNUMBER(SEARCH($M$4,$A581))),IF($M$5="",FALSE,ISNUMBER(SEARCH($M$5,$A581))),IF($M$6="",FALSE,ISNUMBER(SEARCH($M$6,$A581))),IF($M$7="",FALSE,ISNUMBER(SEARCH($M$7,$A581))),IF($M$8="",FALSE,ISNUMBER(SEARCH($M$8,$A581)))),"match","no match"))</f>
        <v/>
      </c>
      <c r="G581" s="12">
        <f>IF(OR(OR($A581="",LEFT(TRIM($A581),5)="Total"),NOT(ISNUMBER($C581)),$C581=0),"",$D581/$C581)</f>
        <v/>
      </c>
      <c r="H581" s="12">
        <f>IF($G581="","",MAX(0,(($D581/$C581)+$M$13^2/(2*$C581))/(1+$M$13^2/$C581)-$M$13*SQRT(($D581/$C581)*(1-$D581/$C581)/$C581+$M$13^2/(4*$C581^2))/(1+$M$13^2/$C581)))</f>
        <v/>
      </c>
      <c r="I581" s="12">
        <f>IF($G581="","",MIN(1,(($D581/$C581)+$M$13^2/(2*$C581))/(1+$M$13^2/$C581)+$M$13*SQRT(($D581/$C581)*(1-$D581/$C581)/$C581+$M$13^2/(4*$C581^2))/(1+$M$13^2/$C581)))</f>
        <v/>
      </c>
      <c r="J581" s="23">
        <f>IF($A581="","",IF(LEFT(TRIM($A581),5)="Total","ignored: a Total row",IF($F581="no match","BLOCK NOW: nothing to do with what you sell",IF($G581="","WATCH: no clicks yet",IF($I581&lt;$M$14,"BLOCK: had a fair chance, confidently below",IF($H581&gt;$M$14,"KEEP: confidently above the benchmark",IF($C581&lt;$M$15,"WATCH: too few clicks to judge","WATCH: undecided")))))))</f>
        <v/>
      </c>
      <c r="K581" s="24">
        <f>IF(OR($A581="",LEFT(TRIM($A581),5)="Total"),0,1)</f>
        <v/>
      </c>
    </row>
    <row r="582">
      <c r="F582" s="23">
        <f>IF(OR($A582="",LEFT(TRIM($A582),5)="Total"),"",IF(OR(IF($M$4="",FALSE,ISNUMBER(SEARCH($M$4,$A582))),IF($M$5="",FALSE,ISNUMBER(SEARCH($M$5,$A582))),IF($M$6="",FALSE,ISNUMBER(SEARCH($M$6,$A582))),IF($M$7="",FALSE,ISNUMBER(SEARCH($M$7,$A582))),IF($M$8="",FALSE,ISNUMBER(SEARCH($M$8,$A582)))),"match","no match"))</f>
        <v/>
      </c>
      <c r="G582" s="12">
        <f>IF(OR(OR($A582="",LEFT(TRIM($A582),5)="Total"),NOT(ISNUMBER($C582)),$C582=0),"",$D582/$C582)</f>
        <v/>
      </c>
      <c r="H582" s="12">
        <f>IF($G582="","",MAX(0,(($D582/$C582)+$M$13^2/(2*$C582))/(1+$M$13^2/$C582)-$M$13*SQRT(($D582/$C582)*(1-$D582/$C582)/$C582+$M$13^2/(4*$C582^2))/(1+$M$13^2/$C582)))</f>
        <v/>
      </c>
      <c r="I582" s="12">
        <f>IF($G582="","",MIN(1,(($D582/$C582)+$M$13^2/(2*$C582))/(1+$M$13^2/$C582)+$M$13*SQRT(($D582/$C582)*(1-$D582/$C582)/$C582+$M$13^2/(4*$C582^2))/(1+$M$13^2/$C582)))</f>
        <v/>
      </c>
      <c r="J582" s="23">
        <f>IF($A582="","",IF(LEFT(TRIM($A582),5)="Total","ignored: a Total row",IF($F582="no match","BLOCK NOW: nothing to do with what you sell",IF($G582="","WATCH: no clicks yet",IF($I582&lt;$M$14,"BLOCK: had a fair chance, confidently below",IF($H582&gt;$M$14,"KEEP: confidently above the benchmark",IF($C582&lt;$M$15,"WATCH: too few clicks to judge","WATCH: undecided")))))))</f>
        <v/>
      </c>
      <c r="K582" s="24">
        <f>IF(OR($A582="",LEFT(TRIM($A582),5)="Total"),0,1)</f>
        <v/>
      </c>
    </row>
    <row r="583">
      <c r="F583" s="23">
        <f>IF(OR($A583="",LEFT(TRIM($A583),5)="Total"),"",IF(OR(IF($M$4="",FALSE,ISNUMBER(SEARCH($M$4,$A583))),IF($M$5="",FALSE,ISNUMBER(SEARCH($M$5,$A583))),IF($M$6="",FALSE,ISNUMBER(SEARCH($M$6,$A583))),IF($M$7="",FALSE,ISNUMBER(SEARCH($M$7,$A583))),IF($M$8="",FALSE,ISNUMBER(SEARCH($M$8,$A583)))),"match","no match"))</f>
        <v/>
      </c>
      <c r="G583" s="12">
        <f>IF(OR(OR($A583="",LEFT(TRIM($A583),5)="Total"),NOT(ISNUMBER($C583)),$C583=0),"",$D583/$C583)</f>
        <v/>
      </c>
      <c r="H583" s="12">
        <f>IF($G583="","",MAX(0,(($D583/$C583)+$M$13^2/(2*$C583))/(1+$M$13^2/$C583)-$M$13*SQRT(($D583/$C583)*(1-$D583/$C583)/$C583+$M$13^2/(4*$C583^2))/(1+$M$13^2/$C583)))</f>
        <v/>
      </c>
      <c r="I583" s="12">
        <f>IF($G583="","",MIN(1,(($D583/$C583)+$M$13^2/(2*$C583))/(1+$M$13^2/$C583)+$M$13*SQRT(($D583/$C583)*(1-$D583/$C583)/$C583+$M$13^2/(4*$C583^2))/(1+$M$13^2/$C583)))</f>
        <v/>
      </c>
      <c r="J583" s="23">
        <f>IF($A583="","",IF(LEFT(TRIM($A583),5)="Total","ignored: a Total row",IF($F583="no match","BLOCK NOW: nothing to do with what you sell",IF($G583="","WATCH: no clicks yet",IF($I583&lt;$M$14,"BLOCK: had a fair chance, confidently below",IF($H583&gt;$M$14,"KEEP: confidently above the benchmark",IF($C583&lt;$M$15,"WATCH: too few clicks to judge","WATCH: undecided")))))))</f>
        <v/>
      </c>
      <c r="K583" s="24">
        <f>IF(OR($A583="",LEFT(TRIM($A583),5)="Total"),0,1)</f>
        <v/>
      </c>
    </row>
    <row r="584">
      <c r="F584" s="23">
        <f>IF(OR($A584="",LEFT(TRIM($A584),5)="Total"),"",IF(OR(IF($M$4="",FALSE,ISNUMBER(SEARCH($M$4,$A584))),IF($M$5="",FALSE,ISNUMBER(SEARCH($M$5,$A584))),IF($M$6="",FALSE,ISNUMBER(SEARCH($M$6,$A584))),IF($M$7="",FALSE,ISNUMBER(SEARCH($M$7,$A584))),IF($M$8="",FALSE,ISNUMBER(SEARCH($M$8,$A584)))),"match","no match"))</f>
        <v/>
      </c>
      <c r="G584" s="12">
        <f>IF(OR(OR($A584="",LEFT(TRIM($A584),5)="Total"),NOT(ISNUMBER($C584)),$C584=0),"",$D584/$C584)</f>
        <v/>
      </c>
      <c r="H584" s="12">
        <f>IF($G584="","",MAX(0,(($D584/$C584)+$M$13^2/(2*$C584))/(1+$M$13^2/$C584)-$M$13*SQRT(($D584/$C584)*(1-$D584/$C584)/$C584+$M$13^2/(4*$C584^2))/(1+$M$13^2/$C584)))</f>
        <v/>
      </c>
      <c r="I584" s="12">
        <f>IF($G584="","",MIN(1,(($D584/$C584)+$M$13^2/(2*$C584))/(1+$M$13^2/$C584)+$M$13*SQRT(($D584/$C584)*(1-$D584/$C584)/$C584+$M$13^2/(4*$C584^2))/(1+$M$13^2/$C584)))</f>
        <v/>
      </c>
      <c r="J584" s="23">
        <f>IF($A584="","",IF(LEFT(TRIM($A584),5)="Total","ignored: a Total row",IF($F584="no match","BLOCK NOW: nothing to do with what you sell",IF($G584="","WATCH: no clicks yet",IF($I584&lt;$M$14,"BLOCK: had a fair chance, confidently below",IF($H584&gt;$M$14,"KEEP: confidently above the benchmark",IF($C584&lt;$M$15,"WATCH: too few clicks to judge","WATCH: undecided")))))))</f>
        <v/>
      </c>
      <c r="K584" s="24">
        <f>IF(OR($A584="",LEFT(TRIM($A584),5)="Total"),0,1)</f>
        <v/>
      </c>
    </row>
    <row r="585">
      <c r="F585" s="23">
        <f>IF(OR($A585="",LEFT(TRIM($A585),5)="Total"),"",IF(OR(IF($M$4="",FALSE,ISNUMBER(SEARCH($M$4,$A585))),IF($M$5="",FALSE,ISNUMBER(SEARCH($M$5,$A585))),IF($M$6="",FALSE,ISNUMBER(SEARCH($M$6,$A585))),IF($M$7="",FALSE,ISNUMBER(SEARCH($M$7,$A585))),IF($M$8="",FALSE,ISNUMBER(SEARCH($M$8,$A585)))),"match","no match"))</f>
        <v/>
      </c>
      <c r="G585" s="12">
        <f>IF(OR(OR($A585="",LEFT(TRIM($A585),5)="Total"),NOT(ISNUMBER($C585)),$C585=0),"",$D585/$C585)</f>
        <v/>
      </c>
      <c r="H585" s="12">
        <f>IF($G585="","",MAX(0,(($D585/$C585)+$M$13^2/(2*$C585))/(1+$M$13^2/$C585)-$M$13*SQRT(($D585/$C585)*(1-$D585/$C585)/$C585+$M$13^2/(4*$C585^2))/(1+$M$13^2/$C585)))</f>
        <v/>
      </c>
      <c r="I585" s="12">
        <f>IF($G585="","",MIN(1,(($D585/$C585)+$M$13^2/(2*$C585))/(1+$M$13^2/$C585)+$M$13*SQRT(($D585/$C585)*(1-$D585/$C585)/$C585+$M$13^2/(4*$C585^2))/(1+$M$13^2/$C585)))</f>
        <v/>
      </c>
      <c r="J585" s="23">
        <f>IF($A585="","",IF(LEFT(TRIM($A585),5)="Total","ignored: a Total row",IF($F585="no match","BLOCK NOW: nothing to do with what you sell",IF($G585="","WATCH: no clicks yet",IF($I585&lt;$M$14,"BLOCK: had a fair chance, confidently below",IF($H585&gt;$M$14,"KEEP: confidently above the benchmark",IF($C585&lt;$M$15,"WATCH: too few clicks to judge","WATCH: undecided")))))))</f>
        <v/>
      </c>
      <c r="K585" s="24">
        <f>IF(OR($A585="",LEFT(TRIM($A585),5)="Total"),0,1)</f>
        <v/>
      </c>
    </row>
    <row r="586">
      <c r="F586" s="23">
        <f>IF(OR($A586="",LEFT(TRIM($A586),5)="Total"),"",IF(OR(IF($M$4="",FALSE,ISNUMBER(SEARCH($M$4,$A586))),IF($M$5="",FALSE,ISNUMBER(SEARCH($M$5,$A586))),IF($M$6="",FALSE,ISNUMBER(SEARCH($M$6,$A586))),IF($M$7="",FALSE,ISNUMBER(SEARCH($M$7,$A586))),IF($M$8="",FALSE,ISNUMBER(SEARCH($M$8,$A586)))),"match","no match"))</f>
        <v/>
      </c>
      <c r="G586" s="12">
        <f>IF(OR(OR($A586="",LEFT(TRIM($A586),5)="Total"),NOT(ISNUMBER($C586)),$C586=0),"",$D586/$C586)</f>
        <v/>
      </c>
      <c r="H586" s="12">
        <f>IF($G586="","",MAX(0,(($D586/$C586)+$M$13^2/(2*$C586))/(1+$M$13^2/$C586)-$M$13*SQRT(($D586/$C586)*(1-$D586/$C586)/$C586+$M$13^2/(4*$C586^2))/(1+$M$13^2/$C586)))</f>
        <v/>
      </c>
      <c r="I586" s="12">
        <f>IF($G586="","",MIN(1,(($D586/$C586)+$M$13^2/(2*$C586))/(1+$M$13^2/$C586)+$M$13*SQRT(($D586/$C586)*(1-$D586/$C586)/$C586+$M$13^2/(4*$C586^2))/(1+$M$13^2/$C586)))</f>
        <v/>
      </c>
      <c r="J586" s="23">
        <f>IF($A586="","",IF(LEFT(TRIM($A586),5)="Total","ignored: a Total row",IF($F586="no match","BLOCK NOW: nothing to do with what you sell",IF($G586="","WATCH: no clicks yet",IF($I586&lt;$M$14,"BLOCK: had a fair chance, confidently below",IF($H586&gt;$M$14,"KEEP: confidently above the benchmark",IF($C586&lt;$M$15,"WATCH: too few clicks to judge","WATCH: undecided")))))))</f>
        <v/>
      </c>
      <c r="K586" s="24">
        <f>IF(OR($A586="",LEFT(TRIM($A586),5)="Total"),0,1)</f>
        <v/>
      </c>
    </row>
    <row r="587">
      <c r="F587" s="23">
        <f>IF(OR($A587="",LEFT(TRIM($A587),5)="Total"),"",IF(OR(IF($M$4="",FALSE,ISNUMBER(SEARCH($M$4,$A587))),IF($M$5="",FALSE,ISNUMBER(SEARCH($M$5,$A587))),IF($M$6="",FALSE,ISNUMBER(SEARCH($M$6,$A587))),IF($M$7="",FALSE,ISNUMBER(SEARCH($M$7,$A587))),IF($M$8="",FALSE,ISNUMBER(SEARCH($M$8,$A587)))),"match","no match"))</f>
        <v/>
      </c>
      <c r="G587" s="12">
        <f>IF(OR(OR($A587="",LEFT(TRIM($A587),5)="Total"),NOT(ISNUMBER($C587)),$C587=0),"",$D587/$C587)</f>
        <v/>
      </c>
      <c r="H587" s="12">
        <f>IF($G587="","",MAX(0,(($D587/$C587)+$M$13^2/(2*$C587))/(1+$M$13^2/$C587)-$M$13*SQRT(($D587/$C587)*(1-$D587/$C587)/$C587+$M$13^2/(4*$C587^2))/(1+$M$13^2/$C587)))</f>
        <v/>
      </c>
      <c r="I587" s="12">
        <f>IF($G587="","",MIN(1,(($D587/$C587)+$M$13^2/(2*$C587))/(1+$M$13^2/$C587)+$M$13*SQRT(($D587/$C587)*(1-$D587/$C587)/$C587+$M$13^2/(4*$C587^2))/(1+$M$13^2/$C587)))</f>
        <v/>
      </c>
      <c r="J587" s="23">
        <f>IF($A587="","",IF(LEFT(TRIM($A587),5)="Total","ignored: a Total row",IF($F587="no match","BLOCK NOW: nothing to do with what you sell",IF($G587="","WATCH: no clicks yet",IF($I587&lt;$M$14,"BLOCK: had a fair chance, confidently below",IF($H587&gt;$M$14,"KEEP: confidently above the benchmark",IF($C587&lt;$M$15,"WATCH: too few clicks to judge","WATCH: undecided")))))))</f>
        <v/>
      </c>
      <c r="K587" s="24">
        <f>IF(OR($A587="",LEFT(TRIM($A587),5)="Total"),0,1)</f>
        <v/>
      </c>
    </row>
    <row r="588">
      <c r="F588" s="23">
        <f>IF(OR($A588="",LEFT(TRIM($A588),5)="Total"),"",IF(OR(IF($M$4="",FALSE,ISNUMBER(SEARCH($M$4,$A588))),IF($M$5="",FALSE,ISNUMBER(SEARCH($M$5,$A588))),IF($M$6="",FALSE,ISNUMBER(SEARCH($M$6,$A588))),IF($M$7="",FALSE,ISNUMBER(SEARCH($M$7,$A588))),IF($M$8="",FALSE,ISNUMBER(SEARCH($M$8,$A588)))),"match","no match"))</f>
        <v/>
      </c>
      <c r="G588" s="12">
        <f>IF(OR(OR($A588="",LEFT(TRIM($A588),5)="Total"),NOT(ISNUMBER($C588)),$C588=0),"",$D588/$C588)</f>
        <v/>
      </c>
      <c r="H588" s="12">
        <f>IF($G588="","",MAX(0,(($D588/$C588)+$M$13^2/(2*$C588))/(1+$M$13^2/$C588)-$M$13*SQRT(($D588/$C588)*(1-$D588/$C588)/$C588+$M$13^2/(4*$C588^2))/(1+$M$13^2/$C588)))</f>
        <v/>
      </c>
      <c r="I588" s="12">
        <f>IF($G588="","",MIN(1,(($D588/$C588)+$M$13^2/(2*$C588))/(1+$M$13^2/$C588)+$M$13*SQRT(($D588/$C588)*(1-$D588/$C588)/$C588+$M$13^2/(4*$C588^2))/(1+$M$13^2/$C588)))</f>
        <v/>
      </c>
      <c r="J588" s="23">
        <f>IF($A588="","",IF(LEFT(TRIM($A588),5)="Total","ignored: a Total row",IF($F588="no match","BLOCK NOW: nothing to do with what you sell",IF($G588="","WATCH: no clicks yet",IF($I588&lt;$M$14,"BLOCK: had a fair chance, confidently below",IF($H588&gt;$M$14,"KEEP: confidently above the benchmark",IF($C588&lt;$M$15,"WATCH: too few clicks to judge","WATCH: undecided")))))))</f>
        <v/>
      </c>
      <c r="K588" s="24">
        <f>IF(OR($A588="",LEFT(TRIM($A588),5)="Total"),0,1)</f>
        <v/>
      </c>
    </row>
    <row r="589">
      <c r="F589" s="23">
        <f>IF(OR($A589="",LEFT(TRIM($A589),5)="Total"),"",IF(OR(IF($M$4="",FALSE,ISNUMBER(SEARCH($M$4,$A589))),IF($M$5="",FALSE,ISNUMBER(SEARCH($M$5,$A589))),IF($M$6="",FALSE,ISNUMBER(SEARCH($M$6,$A589))),IF($M$7="",FALSE,ISNUMBER(SEARCH($M$7,$A589))),IF($M$8="",FALSE,ISNUMBER(SEARCH($M$8,$A589)))),"match","no match"))</f>
        <v/>
      </c>
      <c r="G589" s="12">
        <f>IF(OR(OR($A589="",LEFT(TRIM($A589),5)="Total"),NOT(ISNUMBER($C589)),$C589=0),"",$D589/$C589)</f>
        <v/>
      </c>
      <c r="H589" s="12">
        <f>IF($G589="","",MAX(0,(($D589/$C589)+$M$13^2/(2*$C589))/(1+$M$13^2/$C589)-$M$13*SQRT(($D589/$C589)*(1-$D589/$C589)/$C589+$M$13^2/(4*$C589^2))/(1+$M$13^2/$C589)))</f>
        <v/>
      </c>
      <c r="I589" s="12">
        <f>IF($G589="","",MIN(1,(($D589/$C589)+$M$13^2/(2*$C589))/(1+$M$13^2/$C589)+$M$13*SQRT(($D589/$C589)*(1-$D589/$C589)/$C589+$M$13^2/(4*$C589^2))/(1+$M$13^2/$C589)))</f>
        <v/>
      </c>
      <c r="J589" s="23">
        <f>IF($A589="","",IF(LEFT(TRIM($A589),5)="Total","ignored: a Total row",IF($F589="no match","BLOCK NOW: nothing to do with what you sell",IF($G589="","WATCH: no clicks yet",IF($I589&lt;$M$14,"BLOCK: had a fair chance, confidently below",IF($H589&gt;$M$14,"KEEP: confidently above the benchmark",IF($C589&lt;$M$15,"WATCH: too few clicks to judge","WATCH: undecided")))))))</f>
        <v/>
      </c>
      <c r="K589" s="24">
        <f>IF(OR($A589="",LEFT(TRIM($A589),5)="Total"),0,1)</f>
        <v/>
      </c>
    </row>
    <row r="590">
      <c r="F590" s="23">
        <f>IF(OR($A590="",LEFT(TRIM($A590),5)="Total"),"",IF(OR(IF($M$4="",FALSE,ISNUMBER(SEARCH($M$4,$A590))),IF($M$5="",FALSE,ISNUMBER(SEARCH($M$5,$A590))),IF($M$6="",FALSE,ISNUMBER(SEARCH($M$6,$A590))),IF($M$7="",FALSE,ISNUMBER(SEARCH($M$7,$A590))),IF($M$8="",FALSE,ISNUMBER(SEARCH($M$8,$A590)))),"match","no match"))</f>
        <v/>
      </c>
      <c r="G590" s="12">
        <f>IF(OR(OR($A590="",LEFT(TRIM($A590),5)="Total"),NOT(ISNUMBER($C590)),$C590=0),"",$D590/$C590)</f>
        <v/>
      </c>
      <c r="H590" s="12">
        <f>IF($G590="","",MAX(0,(($D590/$C590)+$M$13^2/(2*$C590))/(1+$M$13^2/$C590)-$M$13*SQRT(($D590/$C590)*(1-$D590/$C590)/$C590+$M$13^2/(4*$C590^2))/(1+$M$13^2/$C590)))</f>
        <v/>
      </c>
      <c r="I590" s="12">
        <f>IF($G590="","",MIN(1,(($D590/$C590)+$M$13^2/(2*$C590))/(1+$M$13^2/$C590)+$M$13*SQRT(($D590/$C590)*(1-$D590/$C590)/$C590+$M$13^2/(4*$C590^2))/(1+$M$13^2/$C590)))</f>
        <v/>
      </c>
      <c r="J590" s="23">
        <f>IF($A590="","",IF(LEFT(TRIM($A590),5)="Total","ignored: a Total row",IF($F590="no match","BLOCK NOW: nothing to do with what you sell",IF($G590="","WATCH: no clicks yet",IF($I590&lt;$M$14,"BLOCK: had a fair chance, confidently below",IF($H590&gt;$M$14,"KEEP: confidently above the benchmark",IF($C590&lt;$M$15,"WATCH: too few clicks to judge","WATCH: undecided")))))))</f>
        <v/>
      </c>
      <c r="K590" s="24">
        <f>IF(OR($A590="",LEFT(TRIM($A590),5)="Total"),0,1)</f>
        <v/>
      </c>
    </row>
    <row r="591">
      <c r="F591" s="23">
        <f>IF(OR($A591="",LEFT(TRIM($A591),5)="Total"),"",IF(OR(IF($M$4="",FALSE,ISNUMBER(SEARCH($M$4,$A591))),IF($M$5="",FALSE,ISNUMBER(SEARCH($M$5,$A591))),IF($M$6="",FALSE,ISNUMBER(SEARCH($M$6,$A591))),IF($M$7="",FALSE,ISNUMBER(SEARCH($M$7,$A591))),IF($M$8="",FALSE,ISNUMBER(SEARCH($M$8,$A591)))),"match","no match"))</f>
        <v/>
      </c>
      <c r="G591" s="12">
        <f>IF(OR(OR($A591="",LEFT(TRIM($A591),5)="Total"),NOT(ISNUMBER($C591)),$C591=0),"",$D591/$C591)</f>
        <v/>
      </c>
      <c r="H591" s="12">
        <f>IF($G591="","",MAX(0,(($D591/$C591)+$M$13^2/(2*$C591))/(1+$M$13^2/$C591)-$M$13*SQRT(($D591/$C591)*(1-$D591/$C591)/$C591+$M$13^2/(4*$C591^2))/(1+$M$13^2/$C591)))</f>
        <v/>
      </c>
      <c r="I591" s="12">
        <f>IF($G591="","",MIN(1,(($D591/$C591)+$M$13^2/(2*$C591))/(1+$M$13^2/$C591)+$M$13*SQRT(($D591/$C591)*(1-$D591/$C591)/$C591+$M$13^2/(4*$C591^2))/(1+$M$13^2/$C591)))</f>
        <v/>
      </c>
      <c r="J591" s="23">
        <f>IF($A591="","",IF(LEFT(TRIM($A591),5)="Total","ignored: a Total row",IF($F591="no match","BLOCK NOW: nothing to do with what you sell",IF($G591="","WATCH: no clicks yet",IF($I591&lt;$M$14,"BLOCK: had a fair chance, confidently below",IF($H591&gt;$M$14,"KEEP: confidently above the benchmark",IF($C591&lt;$M$15,"WATCH: too few clicks to judge","WATCH: undecided")))))))</f>
        <v/>
      </c>
      <c r="K591" s="24">
        <f>IF(OR($A591="",LEFT(TRIM($A591),5)="Total"),0,1)</f>
        <v/>
      </c>
    </row>
    <row r="592">
      <c r="F592" s="23">
        <f>IF(OR($A592="",LEFT(TRIM($A592),5)="Total"),"",IF(OR(IF($M$4="",FALSE,ISNUMBER(SEARCH($M$4,$A592))),IF($M$5="",FALSE,ISNUMBER(SEARCH($M$5,$A592))),IF($M$6="",FALSE,ISNUMBER(SEARCH($M$6,$A592))),IF($M$7="",FALSE,ISNUMBER(SEARCH($M$7,$A592))),IF($M$8="",FALSE,ISNUMBER(SEARCH($M$8,$A592)))),"match","no match"))</f>
        <v/>
      </c>
      <c r="G592" s="12">
        <f>IF(OR(OR($A592="",LEFT(TRIM($A592),5)="Total"),NOT(ISNUMBER($C592)),$C592=0),"",$D592/$C592)</f>
        <v/>
      </c>
      <c r="H592" s="12">
        <f>IF($G592="","",MAX(0,(($D592/$C592)+$M$13^2/(2*$C592))/(1+$M$13^2/$C592)-$M$13*SQRT(($D592/$C592)*(1-$D592/$C592)/$C592+$M$13^2/(4*$C592^2))/(1+$M$13^2/$C592)))</f>
        <v/>
      </c>
      <c r="I592" s="12">
        <f>IF($G592="","",MIN(1,(($D592/$C592)+$M$13^2/(2*$C592))/(1+$M$13^2/$C592)+$M$13*SQRT(($D592/$C592)*(1-$D592/$C592)/$C592+$M$13^2/(4*$C592^2))/(1+$M$13^2/$C592)))</f>
        <v/>
      </c>
      <c r="J592" s="23">
        <f>IF($A592="","",IF(LEFT(TRIM($A592),5)="Total","ignored: a Total row",IF($F592="no match","BLOCK NOW: nothing to do with what you sell",IF($G592="","WATCH: no clicks yet",IF($I592&lt;$M$14,"BLOCK: had a fair chance, confidently below",IF($H592&gt;$M$14,"KEEP: confidently above the benchmark",IF($C592&lt;$M$15,"WATCH: too few clicks to judge","WATCH: undecided")))))))</f>
        <v/>
      </c>
      <c r="K592" s="24">
        <f>IF(OR($A592="",LEFT(TRIM($A592),5)="Total"),0,1)</f>
        <v/>
      </c>
    </row>
    <row r="593">
      <c r="F593" s="23">
        <f>IF(OR($A593="",LEFT(TRIM($A593),5)="Total"),"",IF(OR(IF($M$4="",FALSE,ISNUMBER(SEARCH($M$4,$A593))),IF($M$5="",FALSE,ISNUMBER(SEARCH($M$5,$A593))),IF($M$6="",FALSE,ISNUMBER(SEARCH($M$6,$A593))),IF($M$7="",FALSE,ISNUMBER(SEARCH($M$7,$A593))),IF($M$8="",FALSE,ISNUMBER(SEARCH($M$8,$A593)))),"match","no match"))</f>
        <v/>
      </c>
      <c r="G593" s="12">
        <f>IF(OR(OR($A593="",LEFT(TRIM($A593),5)="Total"),NOT(ISNUMBER($C593)),$C593=0),"",$D593/$C593)</f>
        <v/>
      </c>
      <c r="H593" s="12">
        <f>IF($G593="","",MAX(0,(($D593/$C593)+$M$13^2/(2*$C593))/(1+$M$13^2/$C593)-$M$13*SQRT(($D593/$C593)*(1-$D593/$C593)/$C593+$M$13^2/(4*$C593^2))/(1+$M$13^2/$C593)))</f>
        <v/>
      </c>
      <c r="I593" s="12">
        <f>IF($G593="","",MIN(1,(($D593/$C593)+$M$13^2/(2*$C593))/(1+$M$13^2/$C593)+$M$13*SQRT(($D593/$C593)*(1-$D593/$C593)/$C593+$M$13^2/(4*$C593^2))/(1+$M$13^2/$C593)))</f>
        <v/>
      </c>
      <c r="J593" s="23">
        <f>IF($A593="","",IF(LEFT(TRIM($A593),5)="Total","ignored: a Total row",IF($F593="no match","BLOCK NOW: nothing to do with what you sell",IF($G593="","WATCH: no clicks yet",IF($I593&lt;$M$14,"BLOCK: had a fair chance, confidently below",IF($H593&gt;$M$14,"KEEP: confidently above the benchmark",IF($C593&lt;$M$15,"WATCH: too few clicks to judge","WATCH: undecided")))))))</f>
        <v/>
      </c>
      <c r="K593" s="24">
        <f>IF(OR($A593="",LEFT(TRIM($A593),5)="Total"),0,1)</f>
        <v/>
      </c>
    </row>
    <row r="594">
      <c r="F594" s="23">
        <f>IF(OR($A594="",LEFT(TRIM($A594),5)="Total"),"",IF(OR(IF($M$4="",FALSE,ISNUMBER(SEARCH($M$4,$A594))),IF($M$5="",FALSE,ISNUMBER(SEARCH($M$5,$A594))),IF($M$6="",FALSE,ISNUMBER(SEARCH($M$6,$A594))),IF($M$7="",FALSE,ISNUMBER(SEARCH($M$7,$A594))),IF($M$8="",FALSE,ISNUMBER(SEARCH($M$8,$A594)))),"match","no match"))</f>
        <v/>
      </c>
      <c r="G594" s="12">
        <f>IF(OR(OR($A594="",LEFT(TRIM($A594),5)="Total"),NOT(ISNUMBER($C594)),$C594=0),"",$D594/$C594)</f>
        <v/>
      </c>
      <c r="H594" s="12">
        <f>IF($G594="","",MAX(0,(($D594/$C594)+$M$13^2/(2*$C594))/(1+$M$13^2/$C594)-$M$13*SQRT(($D594/$C594)*(1-$D594/$C594)/$C594+$M$13^2/(4*$C594^2))/(1+$M$13^2/$C594)))</f>
        <v/>
      </c>
      <c r="I594" s="12">
        <f>IF($G594="","",MIN(1,(($D594/$C594)+$M$13^2/(2*$C594))/(1+$M$13^2/$C594)+$M$13*SQRT(($D594/$C594)*(1-$D594/$C594)/$C594+$M$13^2/(4*$C594^2))/(1+$M$13^2/$C594)))</f>
        <v/>
      </c>
      <c r="J594" s="23">
        <f>IF($A594="","",IF(LEFT(TRIM($A594),5)="Total","ignored: a Total row",IF($F594="no match","BLOCK NOW: nothing to do with what you sell",IF($G594="","WATCH: no clicks yet",IF($I594&lt;$M$14,"BLOCK: had a fair chance, confidently below",IF($H594&gt;$M$14,"KEEP: confidently above the benchmark",IF($C594&lt;$M$15,"WATCH: too few clicks to judge","WATCH: undecided")))))))</f>
        <v/>
      </c>
      <c r="K594" s="24">
        <f>IF(OR($A594="",LEFT(TRIM($A594),5)="Total"),0,1)</f>
        <v/>
      </c>
    </row>
    <row r="595">
      <c r="F595" s="23">
        <f>IF(OR($A595="",LEFT(TRIM($A595),5)="Total"),"",IF(OR(IF($M$4="",FALSE,ISNUMBER(SEARCH($M$4,$A595))),IF($M$5="",FALSE,ISNUMBER(SEARCH($M$5,$A595))),IF($M$6="",FALSE,ISNUMBER(SEARCH($M$6,$A595))),IF($M$7="",FALSE,ISNUMBER(SEARCH($M$7,$A595))),IF($M$8="",FALSE,ISNUMBER(SEARCH($M$8,$A595)))),"match","no match"))</f>
        <v/>
      </c>
      <c r="G595" s="12">
        <f>IF(OR(OR($A595="",LEFT(TRIM($A595),5)="Total"),NOT(ISNUMBER($C595)),$C595=0),"",$D595/$C595)</f>
        <v/>
      </c>
      <c r="H595" s="12">
        <f>IF($G595="","",MAX(0,(($D595/$C595)+$M$13^2/(2*$C595))/(1+$M$13^2/$C595)-$M$13*SQRT(($D595/$C595)*(1-$D595/$C595)/$C595+$M$13^2/(4*$C595^2))/(1+$M$13^2/$C595)))</f>
        <v/>
      </c>
      <c r="I595" s="12">
        <f>IF($G595="","",MIN(1,(($D595/$C595)+$M$13^2/(2*$C595))/(1+$M$13^2/$C595)+$M$13*SQRT(($D595/$C595)*(1-$D595/$C595)/$C595+$M$13^2/(4*$C595^2))/(1+$M$13^2/$C595)))</f>
        <v/>
      </c>
      <c r="J595" s="23">
        <f>IF($A595="","",IF(LEFT(TRIM($A595),5)="Total","ignored: a Total row",IF($F595="no match","BLOCK NOW: nothing to do with what you sell",IF($G595="","WATCH: no clicks yet",IF($I595&lt;$M$14,"BLOCK: had a fair chance, confidently below",IF($H595&gt;$M$14,"KEEP: confidently above the benchmark",IF($C595&lt;$M$15,"WATCH: too few clicks to judge","WATCH: undecided")))))))</f>
        <v/>
      </c>
      <c r="K595" s="24">
        <f>IF(OR($A595="",LEFT(TRIM($A595),5)="Total"),0,1)</f>
        <v/>
      </c>
    </row>
    <row r="596">
      <c r="F596" s="23">
        <f>IF(OR($A596="",LEFT(TRIM($A596),5)="Total"),"",IF(OR(IF($M$4="",FALSE,ISNUMBER(SEARCH($M$4,$A596))),IF($M$5="",FALSE,ISNUMBER(SEARCH($M$5,$A596))),IF($M$6="",FALSE,ISNUMBER(SEARCH($M$6,$A596))),IF($M$7="",FALSE,ISNUMBER(SEARCH($M$7,$A596))),IF($M$8="",FALSE,ISNUMBER(SEARCH($M$8,$A596)))),"match","no match"))</f>
        <v/>
      </c>
      <c r="G596" s="12">
        <f>IF(OR(OR($A596="",LEFT(TRIM($A596),5)="Total"),NOT(ISNUMBER($C596)),$C596=0),"",$D596/$C596)</f>
        <v/>
      </c>
      <c r="H596" s="12">
        <f>IF($G596="","",MAX(0,(($D596/$C596)+$M$13^2/(2*$C596))/(1+$M$13^2/$C596)-$M$13*SQRT(($D596/$C596)*(1-$D596/$C596)/$C596+$M$13^2/(4*$C596^2))/(1+$M$13^2/$C596)))</f>
        <v/>
      </c>
      <c r="I596" s="12">
        <f>IF($G596="","",MIN(1,(($D596/$C596)+$M$13^2/(2*$C596))/(1+$M$13^2/$C596)+$M$13*SQRT(($D596/$C596)*(1-$D596/$C596)/$C596+$M$13^2/(4*$C596^2))/(1+$M$13^2/$C596)))</f>
        <v/>
      </c>
      <c r="J596" s="23">
        <f>IF($A596="","",IF(LEFT(TRIM($A596),5)="Total","ignored: a Total row",IF($F596="no match","BLOCK NOW: nothing to do with what you sell",IF($G596="","WATCH: no clicks yet",IF($I596&lt;$M$14,"BLOCK: had a fair chance, confidently below",IF($H596&gt;$M$14,"KEEP: confidently above the benchmark",IF($C596&lt;$M$15,"WATCH: too few clicks to judge","WATCH: undecided")))))))</f>
        <v/>
      </c>
      <c r="K596" s="24">
        <f>IF(OR($A596="",LEFT(TRIM($A596),5)="Total"),0,1)</f>
        <v/>
      </c>
    </row>
    <row r="597">
      <c r="F597" s="23">
        <f>IF(OR($A597="",LEFT(TRIM($A597),5)="Total"),"",IF(OR(IF($M$4="",FALSE,ISNUMBER(SEARCH($M$4,$A597))),IF($M$5="",FALSE,ISNUMBER(SEARCH($M$5,$A597))),IF($M$6="",FALSE,ISNUMBER(SEARCH($M$6,$A597))),IF($M$7="",FALSE,ISNUMBER(SEARCH($M$7,$A597))),IF($M$8="",FALSE,ISNUMBER(SEARCH($M$8,$A597)))),"match","no match"))</f>
        <v/>
      </c>
      <c r="G597" s="12">
        <f>IF(OR(OR($A597="",LEFT(TRIM($A597),5)="Total"),NOT(ISNUMBER($C597)),$C597=0),"",$D597/$C597)</f>
        <v/>
      </c>
      <c r="H597" s="12">
        <f>IF($G597="","",MAX(0,(($D597/$C597)+$M$13^2/(2*$C597))/(1+$M$13^2/$C597)-$M$13*SQRT(($D597/$C597)*(1-$D597/$C597)/$C597+$M$13^2/(4*$C597^2))/(1+$M$13^2/$C597)))</f>
        <v/>
      </c>
      <c r="I597" s="12">
        <f>IF($G597="","",MIN(1,(($D597/$C597)+$M$13^2/(2*$C597))/(1+$M$13^2/$C597)+$M$13*SQRT(($D597/$C597)*(1-$D597/$C597)/$C597+$M$13^2/(4*$C597^2))/(1+$M$13^2/$C597)))</f>
        <v/>
      </c>
      <c r="J597" s="23">
        <f>IF($A597="","",IF(LEFT(TRIM($A597),5)="Total","ignored: a Total row",IF($F597="no match","BLOCK NOW: nothing to do with what you sell",IF($G597="","WATCH: no clicks yet",IF($I597&lt;$M$14,"BLOCK: had a fair chance, confidently below",IF($H597&gt;$M$14,"KEEP: confidently above the benchmark",IF($C597&lt;$M$15,"WATCH: too few clicks to judge","WATCH: undecided")))))))</f>
        <v/>
      </c>
      <c r="K597" s="24">
        <f>IF(OR($A597="",LEFT(TRIM($A597),5)="Total"),0,1)</f>
        <v/>
      </c>
    </row>
    <row r="598">
      <c r="F598" s="23">
        <f>IF(OR($A598="",LEFT(TRIM($A598),5)="Total"),"",IF(OR(IF($M$4="",FALSE,ISNUMBER(SEARCH($M$4,$A598))),IF($M$5="",FALSE,ISNUMBER(SEARCH($M$5,$A598))),IF($M$6="",FALSE,ISNUMBER(SEARCH($M$6,$A598))),IF($M$7="",FALSE,ISNUMBER(SEARCH($M$7,$A598))),IF($M$8="",FALSE,ISNUMBER(SEARCH($M$8,$A598)))),"match","no match"))</f>
        <v/>
      </c>
      <c r="G598" s="12">
        <f>IF(OR(OR($A598="",LEFT(TRIM($A598),5)="Total"),NOT(ISNUMBER($C598)),$C598=0),"",$D598/$C598)</f>
        <v/>
      </c>
      <c r="H598" s="12">
        <f>IF($G598="","",MAX(0,(($D598/$C598)+$M$13^2/(2*$C598))/(1+$M$13^2/$C598)-$M$13*SQRT(($D598/$C598)*(1-$D598/$C598)/$C598+$M$13^2/(4*$C598^2))/(1+$M$13^2/$C598)))</f>
        <v/>
      </c>
      <c r="I598" s="12">
        <f>IF($G598="","",MIN(1,(($D598/$C598)+$M$13^2/(2*$C598))/(1+$M$13^2/$C598)+$M$13*SQRT(($D598/$C598)*(1-$D598/$C598)/$C598+$M$13^2/(4*$C598^2))/(1+$M$13^2/$C598)))</f>
        <v/>
      </c>
      <c r="J598" s="23">
        <f>IF($A598="","",IF(LEFT(TRIM($A598),5)="Total","ignored: a Total row",IF($F598="no match","BLOCK NOW: nothing to do with what you sell",IF($G598="","WATCH: no clicks yet",IF($I598&lt;$M$14,"BLOCK: had a fair chance, confidently below",IF($H598&gt;$M$14,"KEEP: confidently above the benchmark",IF($C598&lt;$M$15,"WATCH: too few clicks to judge","WATCH: undecided")))))))</f>
        <v/>
      </c>
      <c r="K598" s="24">
        <f>IF(OR($A598="",LEFT(TRIM($A598),5)="Total"),0,1)</f>
        <v/>
      </c>
    </row>
    <row r="599">
      <c r="F599" s="23">
        <f>IF(OR($A599="",LEFT(TRIM($A599),5)="Total"),"",IF(OR(IF($M$4="",FALSE,ISNUMBER(SEARCH($M$4,$A599))),IF($M$5="",FALSE,ISNUMBER(SEARCH($M$5,$A599))),IF($M$6="",FALSE,ISNUMBER(SEARCH($M$6,$A599))),IF($M$7="",FALSE,ISNUMBER(SEARCH($M$7,$A599))),IF($M$8="",FALSE,ISNUMBER(SEARCH($M$8,$A599)))),"match","no match"))</f>
        <v/>
      </c>
      <c r="G599" s="12">
        <f>IF(OR(OR($A599="",LEFT(TRIM($A599),5)="Total"),NOT(ISNUMBER($C599)),$C599=0),"",$D599/$C599)</f>
        <v/>
      </c>
      <c r="H599" s="12">
        <f>IF($G599="","",MAX(0,(($D599/$C599)+$M$13^2/(2*$C599))/(1+$M$13^2/$C599)-$M$13*SQRT(($D599/$C599)*(1-$D599/$C599)/$C599+$M$13^2/(4*$C599^2))/(1+$M$13^2/$C599)))</f>
        <v/>
      </c>
      <c r="I599" s="12">
        <f>IF($G599="","",MIN(1,(($D599/$C599)+$M$13^2/(2*$C599))/(1+$M$13^2/$C599)+$M$13*SQRT(($D599/$C599)*(1-$D599/$C599)/$C599+$M$13^2/(4*$C599^2))/(1+$M$13^2/$C599)))</f>
        <v/>
      </c>
      <c r="J599" s="23">
        <f>IF($A599="","",IF(LEFT(TRIM($A599),5)="Total","ignored: a Total row",IF($F599="no match","BLOCK NOW: nothing to do with what you sell",IF($G599="","WATCH: no clicks yet",IF($I599&lt;$M$14,"BLOCK: had a fair chance, confidently below",IF($H599&gt;$M$14,"KEEP: confidently above the benchmark",IF($C599&lt;$M$15,"WATCH: too few clicks to judge","WATCH: undecided")))))))</f>
        <v/>
      </c>
      <c r="K599" s="24">
        <f>IF(OR($A599="",LEFT(TRIM($A599),5)="Total"),0,1)</f>
        <v/>
      </c>
    </row>
    <row r="600">
      <c r="F600" s="23">
        <f>IF(OR($A600="",LEFT(TRIM($A600),5)="Total"),"",IF(OR(IF($M$4="",FALSE,ISNUMBER(SEARCH($M$4,$A600))),IF($M$5="",FALSE,ISNUMBER(SEARCH($M$5,$A600))),IF($M$6="",FALSE,ISNUMBER(SEARCH($M$6,$A600))),IF($M$7="",FALSE,ISNUMBER(SEARCH($M$7,$A600))),IF($M$8="",FALSE,ISNUMBER(SEARCH($M$8,$A600)))),"match","no match"))</f>
        <v/>
      </c>
      <c r="G600" s="12">
        <f>IF(OR(OR($A600="",LEFT(TRIM($A600),5)="Total"),NOT(ISNUMBER($C600)),$C600=0),"",$D600/$C600)</f>
        <v/>
      </c>
      <c r="H600" s="12">
        <f>IF($G600="","",MAX(0,(($D600/$C600)+$M$13^2/(2*$C600))/(1+$M$13^2/$C600)-$M$13*SQRT(($D600/$C600)*(1-$D600/$C600)/$C600+$M$13^2/(4*$C600^2))/(1+$M$13^2/$C600)))</f>
        <v/>
      </c>
      <c r="I600" s="12">
        <f>IF($G600="","",MIN(1,(($D600/$C600)+$M$13^2/(2*$C600))/(1+$M$13^2/$C600)+$M$13*SQRT(($D600/$C600)*(1-$D600/$C600)/$C600+$M$13^2/(4*$C600^2))/(1+$M$13^2/$C600)))</f>
        <v/>
      </c>
      <c r="J600" s="23">
        <f>IF($A600="","",IF(LEFT(TRIM($A600),5)="Total","ignored: a Total row",IF($F600="no match","BLOCK NOW: nothing to do with what you sell",IF($G600="","WATCH: no clicks yet",IF($I600&lt;$M$14,"BLOCK: had a fair chance, confidently below",IF($H600&gt;$M$14,"KEEP: confidently above the benchmark",IF($C600&lt;$M$15,"WATCH: too few clicks to judge","WATCH: undecided")))))))</f>
        <v/>
      </c>
      <c r="K600" s="24">
        <f>IF(OR($A600="",LEFT(TRIM($A600),5)="Total"),0,1)</f>
        <v/>
      </c>
    </row>
    <row r="601">
      <c r="F601" s="23">
        <f>IF(OR($A601="",LEFT(TRIM($A601),5)="Total"),"",IF(OR(IF($M$4="",FALSE,ISNUMBER(SEARCH($M$4,$A601))),IF($M$5="",FALSE,ISNUMBER(SEARCH($M$5,$A601))),IF($M$6="",FALSE,ISNUMBER(SEARCH($M$6,$A601))),IF($M$7="",FALSE,ISNUMBER(SEARCH($M$7,$A601))),IF($M$8="",FALSE,ISNUMBER(SEARCH($M$8,$A601)))),"match","no match"))</f>
        <v/>
      </c>
      <c r="G601" s="12">
        <f>IF(OR(OR($A601="",LEFT(TRIM($A601),5)="Total"),NOT(ISNUMBER($C601)),$C601=0),"",$D601/$C601)</f>
        <v/>
      </c>
      <c r="H601" s="12">
        <f>IF($G601="","",MAX(0,(($D601/$C601)+$M$13^2/(2*$C601))/(1+$M$13^2/$C601)-$M$13*SQRT(($D601/$C601)*(1-$D601/$C601)/$C601+$M$13^2/(4*$C601^2))/(1+$M$13^2/$C601)))</f>
        <v/>
      </c>
      <c r="I601" s="12">
        <f>IF($G601="","",MIN(1,(($D601/$C601)+$M$13^2/(2*$C601))/(1+$M$13^2/$C601)+$M$13*SQRT(($D601/$C601)*(1-$D601/$C601)/$C601+$M$13^2/(4*$C601^2))/(1+$M$13^2/$C601)))</f>
        <v/>
      </c>
      <c r="J601" s="23">
        <f>IF($A601="","",IF(LEFT(TRIM($A601),5)="Total","ignored: a Total row",IF($F601="no match","BLOCK NOW: nothing to do with what you sell",IF($G601="","WATCH: no clicks yet",IF($I601&lt;$M$14,"BLOCK: had a fair chance, confidently below",IF($H601&gt;$M$14,"KEEP: confidently above the benchmark",IF($C601&lt;$M$15,"WATCH: too few clicks to judge","WATCH: undecided")))))))</f>
        <v/>
      </c>
      <c r="K601" s="24">
        <f>IF(OR($A601="",LEFT(TRIM($A601),5)="Total"),0,1)</f>
        <v/>
      </c>
    </row>
    <row r="602">
      <c r="F602" s="23">
        <f>IF(OR($A602="",LEFT(TRIM($A602),5)="Total"),"",IF(OR(IF($M$4="",FALSE,ISNUMBER(SEARCH($M$4,$A602))),IF($M$5="",FALSE,ISNUMBER(SEARCH($M$5,$A602))),IF($M$6="",FALSE,ISNUMBER(SEARCH($M$6,$A602))),IF($M$7="",FALSE,ISNUMBER(SEARCH($M$7,$A602))),IF($M$8="",FALSE,ISNUMBER(SEARCH($M$8,$A602)))),"match","no match"))</f>
        <v/>
      </c>
      <c r="G602" s="12">
        <f>IF(OR(OR($A602="",LEFT(TRIM($A602),5)="Total"),NOT(ISNUMBER($C602)),$C602=0),"",$D602/$C602)</f>
        <v/>
      </c>
      <c r="H602" s="12">
        <f>IF($G602="","",MAX(0,(($D602/$C602)+$M$13^2/(2*$C602))/(1+$M$13^2/$C602)-$M$13*SQRT(($D602/$C602)*(1-$D602/$C602)/$C602+$M$13^2/(4*$C602^2))/(1+$M$13^2/$C602)))</f>
        <v/>
      </c>
      <c r="I602" s="12">
        <f>IF($G602="","",MIN(1,(($D602/$C602)+$M$13^2/(2*$C602))/(1+$M$13^2/$C602)+$M$13*SQRT(($D602/$C602)*(1-$D602/$C602)/$C602+$M$13^2/(4*$C602^2))/(1+$M$13^2/$C602)))</f>
        <v/>
      </c>
      <c r="J602" s="23">
        <f>IF($A602="","",IF(LEFT(TRIM($A602),5)="Total","ignored: a Total row",IF($F602="no match","BLOCK NOW: nothing to do with what you sell",IF($G602="","WATCH: no clicks yet",IF($I602&lt;$M$14,"BLOCK: had a fair chance, confidently below",IF($H602&gt;$M$14,"KEEP: confidently above the benchmark",IF($C602&lt;$M$15,"WATCH: too few clicks to judge","WATCH: undecided")))))))</f>
        <v/>
      </c>
      <c r="K602" s="24">
        <f>IF(OR($A602="",LEFT(TRIM($A602),5)="Total"),0,1)</f>
        <v/>
      </c>
    </row>
    <row r="603">
      <c r="F603" s="23">
        <f>IF(OR($A603="",LEFT(TRIM($A603),5)="Total"),"",IF(OR(IF($M$4="",FALSE,ISNUMBER(SEARCH($M$4,$A603))),IF($M$5="",FALSE,ISNUMBER(SEARCH($M$5,$A603))),IF($M$6="",FALSE,ISNUMBER(SEARCH($M$6,$A603))),IF($M$7="",FALSE,ISNUMBER(SEARCH($M$7,$A603))),IF($M$8="",FALSE,ISNUMBER(SEARCH($M$8,$A603)))),"match","no match"))</f>
        <v/>
      </c>
      <c r="G603" s="12">
        <f>IF(OR(OR($A603="",LEFT(TRIM($A603),5)="Total"),NOT(ISNUMBER($C603)),$C603=0),"",$D603/$C603)</f>
        <v/>
      </c>
      <c r="H603" s="12">
        <f>IF($G603="","",MAX(0,(($D603/$C603)+$M$13^2/(2*$C603))/(1+$M$13^2/$C603)-$M$13*SQRT(($D603/$C603)*(1-$D603/$C603)/$C603+$M$13^2/(4*$C603^2))/(1+$M$13^2/$C603)))</f>
        <v/>
      </c>
      <c r="I603" s="12">
        <f>IF($G603="","",MIN(1,(($D603/$C603)+$M$13^2/(2*$C603))/(1+$M$13^2/$C603)+$M$13*SQRT(($D603/$C603)*(1-$D603/$C603)/$C603+$M$13^2/(4*$C603^2))/(1+$M$13^2/$C603)))</f>
        <v/>
      </c>
      <c r="J603" s="23">
        <f>IF($A603="","",IF(LEFT(TRIM($A603),5)="Total","ignored: a Total row",IF($F603="no match","BLOCK NOW: nothing to do with what you sell",IF($G603="","WATCH: no clicks yet",IF($I603&lt;$M$14,"BLOCK: had a fair chance, confidently below",IF($H603&gt;$M$14,"KEEP: confidently above the benchmark",IF($C603&lt;$M$15,"WATCH: too few clicks to judge","WATCH: undecided")))))))</f>
        <v/>
      </c>
      <c r="K603" s="24">
        <f>IF(OR($A603="",LEFT(TRIM($A603),5)="Total"),0,1)</f>
        <v/>
      </c>
    </row>
    <row r="604">
      <c r="F604" s="23">
        <f>IF(OR($A604="",LEFT(TRIM($A604),5)="Total"),"",IF(OR(IF($M$4="",FALSE,ISNUMBER(SEARCH($M$4,$A604))),IF($M$5="",FALSE,ISNUMBER(SEARCH($M$5,$A604))),IF($M$6="",FALSE,ISNUMBER(SEARCH($M$6,$A604))),IF($M$7="",FALSE,ISNUMBER(SEARCH($M$7,$A604))),IF($M$8="",FALSE,ISNUMBER(SEARCH($M$8,$A604)))),"match","no match"))</f>
        <v/>
      </c>
      <c r="G604" s="12">
        <f>IF(OR(OR($A604="",LEFT(TRIM($A604),5)="Total"),NOT(ISNUMBER($C604)),$C604=0),"",$D604/$C604)</f>
        <v/>
      </c>
      <c r="H604" s="12">
        <f>IF($G604="","",MAX(0,(($D604/$C604)+$M$13^2/(2*$C604))/(1+$M$13^2/$C604)-$M$13*SQRT(($D604/$C604)*(1-$D604/$C604)/$C604+$M$13^2/(4*$C604^2))/(1+$M$13^2/$C604)))</f>
        <v/>
      </c>
      <c r="I604" s="12">
        <f>IF($G604="","",MIN(1,(($D604/$C604)+$M$13^2/(2*$C604))/(1+$M$13^2/$C604)+$M$13*SQRT(($D604/$C604)*(1-$D604/$C604)/$C604+$M$13^2/(4*$C604^2))/(1+$M$13^2/$C604)))</f>
        <v/>
      </c>
      <c r="J604" s="23">
        <f>IF($A604="","",IF(LEFT(TRIM($A604),5)="Total","ignored: a Total row",IF($F604="no match","BLOCK NOW: nothing to do with what you sell",IF($G604="","WATCH: no clicks yet",IF($I604&lt;$M$14,"BLOCK: had a fair chance, confidently below",IF($H604&gt;$M$14,"KEEP: confidently above the benchmark",IF($C604&lt;$M$15,"WATCH: too few clicks to judge","WATCH: undecided")))))))</f>
        <v/>
      </c>
      <c r="K604" s="24">
        <f>IF(OR($A604="",LEFT(TRIM($A604),5)="Total"),0,1)</f>
        <v/>
      </c>
    </row>
    <row r="605">
      <c r="F605" s="23">
        <f>IF(OR($A605="",LEFT(TRIM($A605),5)="Total"),"",IF(OR(IF($M$4="",FALSE,ISNUMBER(SEARCH($M$4,$A605))),IF($M$5="",FALSE,ISNUMBER(SEARCH($M$5,$A605))),IF($M$6="",FALSE,ISNUMBER(SEARCH($M$6,$A605))),IF($M$7="",FALSE,ISNUMBER(SEARCH($M$7,$A605))),IF($M$8="",FALSE,ISNUMBER(SEARCH($M$8,$A605)))),"match","no match"))</f>
        <v/>
      </c>
      <c r="G605" s="12">
        <f>IF(OR(OR($A605="",LEFT(TRIM($A605),5)="Total"),NOT(ISNUMBER($C605)),$C605=0),"",$D605/$C605)</f>
        <v/>
      </c>
      <c r="H605" s="12">
        <f>IF($G605="","",MAX(0,(($D605/$C605)+$M$13^2/(2*$C605))/(1+$M$13^2/$C605)-$M$13*SQRT(($D605/$C605)*(1-$D605/$C605)/$C605+$M$13^2/(4*$C605^2))/(1+$M$13^2/$C605)))</f>
        <v/>
      </c>
      <c r="I605" s="12">
        <f>IF($G605="","",MIN(1,(($D605/$C605)+$M$13^2/(2*$C605))/(1+$M$13^2/$C605)+$M$13*SQRT(($D605/$C605)*(1-$D605/$C605)/$C605+$M$13^2/(4*$C605^2))/(1+$M$13^2/$C605)))</f>
        <v/>
      </c>
      <c r="J605" s="23">
        <f>IF($A605="","",IF(LEFT(TRIM($A605),5)="Total","ignored: a Total row",IF($F605="no match","BLOCK NOW: nothing to do with what you sell",IF($G605="","WATCH: no clicks yet",IF($I605&lt;$M$14,"BLOCK: had a fair chance, confidently below",IF($H605&gt;$M$14,"KEEP: confidently above the benchmark",IF($C605&lt;$M$15,"WATCH: too few clicks to judge","WATCH: undecided")))))))</f>
        <v/>
      </c>
      <c r="K605" s="24">
        <f>IF(OR($A605="",LEFT(TRIM($A605),5)="Total"),0,1)</f>
        <v/>
      </c>
    </row>
    <row r="606">
      <c r="F606" s="23">
        <f>IF(OR($A606="",LEFT(TRIM($A606),5)="Total"),"",IF(OR(IF($M$4="",FALSE,ISNUMBER(SEARCH($M$4,$A606))),IF($M$5="",FALSE,ISNUMBER(SEARCH($M$5,$A606))),IF($M$6="",FALSE,ISNUMBER(SEARCH($M$6,$A606))),IF($M$7="",FALSE,ISNUMBER(SEARCH($M$7,$A606))),IF($M$8="",FALSE,ISNUMBER(SEARCH($M$8,$A606)))),"match","no match"))</f>
        <v/>
      </c>
      <c r="G606" s="12">
        <f>IF(OR(OR($A606="",LEFT(TRIM($A606),5)="Total"),NOT(ISNUMBER($C606)),$C606=0),"",$D606/$C606)</f>
        <v/>
      </c>
      <c r="H606" s="12">
        <f>IF($G606="","",MAX(0,(($D606/$C606)+$M$13^2/(2*$C606))/(1+$M$13^2/$C606)-$M$13*SQRT(($D606/$C606)*(1-$D606/$C606)/$C606+$M$13^2/(4*$C606^2))/(1+$M$13^2/$C606)))</f>
        <v/>
      </c>
      <c r="I606" s="12">
        <f>IF($G606="","",MIN(1,(($D606/$C606)+$M$13^2/(2*$C606))/(1+$M$13^2/$C606)+$M$13*SQRT(($D606/$C606)*(1-$D606/$C606)/$C606+$M$13^2/(4*$C606^2))/(1+$M$13^2/$C606)))</f>
        <v/>
      </c>
      <c r="J606" s="23">
        <f>IF($A606="","",IF(LEFT(TRIM($A606),5)="Total","ignored: a Total row",IF($F606="no match","BLOCK NOW: nothing to do with what you sell",IF($G606="","WATCH: no clicks yet",IF($I606&lt;$M$14,"BLOCK: had a fair chance, confidently below",IF($H606&gt;$M$14,"KEEP: confidently above the benchmark",IF($C606&lt;$M$15,"WATCH: too few clicks to judge","WATCH: undecided")))))))</f>
        <v/>
      </c>
      <c r="K606" s="24">
        <f>IF(OR($A606="",LEFT(TRIM($A606),5)="Total"),0,1)</f>
        <v/>
      </c>
    </row>
    <row r="607">
      <c r="F607" s="23">
        <f>IF(OR($A607="",LEFT(TRIM($A607),5)="Total"),"",IF(OR(IF($M$4="",FALSE,ISNUMBER(SEARCH($M$4,$A607))),IF($M$5="",FALSE,ISNUMBER(SEARCH($M$5,$A607))),IF($M$6="",FALSE,ISNUMBER(SEARCH($M$6,$A607))),IF($M$7="",FALSE,ISNUMBER(SEARCH($M$7,$A607))),IF($M$8="",FALSE,ISNUMBER(SEARCH($M$8,$A607)))),"match","no match"))</f>
        <v/>
      </c>
      <c r="G607" s="12">
        <f>IF(OR(OR($A607="",LEFT(TRIM($A607),5)="Total"),NOT(ISNUMBER($C607)),$C607=0),"",$D607/$C607)</f>
        <v/>
      </c>
      <c r="H607" s="12">
        <f>IF($G607="","",MAX(0,(($D607/$C607)+$M$13^2/(2*$C607))/(1+$M$13^2/$C607)-$M$13*SQRT(($D607/$C607)*(1-$D607/$C607)/$C607+$M$13^2/(4*$C607^2))/(1+$M$13^2/$C607)))</f>
        <v/>
      </c>
      <c r="I607" s="12">
        <f>IF($G607="","",MIN(1,(($D607/$C607)+$M$13^2/(2*$C607))/(1+$M$13^2/$C607)+$M$13*SQRT(($D607/$C607)*(1-$D607/$C607)/$C607+$M$13^2/(4*$C607^2))/(1+$M$13^2/$C607)))</f>
        <v/>
      </c>
      <c r="J607" s="23">
        <f>IF($A607="","",IF(LEFT(TRIM($A607),5)="Total","ignored: a Total row",IF($F607="no match","BLOCK NOW: nothing to do with what you sell",IF($G607="","WATCH: no clicks yet",IF($I607&lt;$M$14,"BLOCK: had a fair chance, confidently below",IF($H607&gt;$M$14,"KEEP: confidently above the benchmark",IF($C607&lt;$M$15,"WATCH: too few clicks to judge","WATCH: undecided")))))))</f>
        <v/>
      </c>
      <c r="K607" s="24">
        <f>IF(OR($A607="",LEFT(TRIM($A607),5)="Total"),0,1)</f>
        <v/>
      </c>
    </row>
    <row r="608">
      <c r="F608" s="23">
        <f>IF(OR($A608="",LEFT(TRIM($A608),5)="Total"),"",IF(OR(IF($M$4="",FALSE,ISNUMBER(SEARCH($M$4,$A608))),IF($M$5="",FALSE,ISNUMBER(SEARCH($M$5,$A608))),IF($M$6="",FALSE,ISNUMBER(SEARCH($M$6,$A608))),IF($M$7="",FALSE,ISNUMBER(SEARCH($M$7,$A608))),IF($M$8="",FALSE,ISNUMBER(SEARCH($M$8,$A608)))),"match","no match"))</f>
        <v/>
      </c>
      <c r="G608" s="12">
        <f>IF(OR(OR($A608="",LEFT(TRIM($A608),5)="Total"),NOT(ISNUMBER($C608)),$C608=0),"",$D608/$C608)</f>
        <v/>
      </c>
      <c r="H608" s="12">
        <f>IF($G608="","",MAX(0,(($D608/$C608)+$M$13^2/(2*$C608))/(1+$M$13^2/$C608)-$M$13*SQRT(($D608/$C608)*(1-$D608/$C608)/$C608+$M$13^2/(4*$C608^2))/(1+$M$13^2/$C608)))</f>
        <v/>
      </c>
      <c r="I608" s="12">
        <f>IF($G608="","",MIN(1,(($D608/$C608)+$M$13^2/(2*$C608))/(1+$M$13^2/$C608)+$M$13*SQRT(($D608/$C608)*(1-$D608/$C608)/$C608+$M$13^2/(4*$C608^2))/(1+$M$13^2/$C608)))</f>
        <v/>
      </c>
      <c r="J608" s="23">
        <f>IF($A608="","",IF(LEFT(TRIM($A608),5)="Total","ignored: a Total row",IF($F608="no match","BLOCK NOW: nothing to do with what you sell",IF($G608="","WATCH: no clicks yet",IF($I608&lt;$M$14,"BLOCK: had a fair chance, confidently below",IF($H608&gt;$M$14,"KEEP: confidently above the benchmark",IF($C608&lt;$M$15,"WATCH: too few clicks to judge","WATCH: undecided")))))))</f>
        <v/>
      </c>
      <c r="K608" s="24">
        <f>IF(OR($A608="",LEFT(TRIM($A608),5)="Total"),0,1)</f>
        <v/>
      </c>
    </row>
    <row r="609">
      <c r="F609" s="23">
        <f>IF(OR($A609="",LEFT(TRIM($A609),5)="Total"),"",IF(OR(IF($M$4="",FALSE,ISNUMBER(SEARCH($M$4,$A609))),IF($M$5="",FALSE,ISNUMBER(SEARCH($M$5,$A609))),IF($M$6="",FALSE,ISNUMBER(SEARCH($M$6,$A609))),IF($M$7="",FALSE,ISNUMBER(SEARCH($M$7,$A609))),IF($M$8="",FALSE,ISNUMBER(SEARCH($M$8,$A609)))),"match","no match"))</f>
        <v/>
      </c>
      <c r="G609" s="12">
        <f>IF(OR(OR($A609="",LEFT(TRIM($A609),5)="Total"),NOT(ISNUMBER($C609)),$C609=0),"",$D609/$C609)</f>
        <v/>
      </c>
      <c r="H609" s="12">
        <f>IF($G609="","",MAX(0,(($D609/$C609)+$M$13^2/(2*$C609))/(1+$M$13^2/$C609)-$M$13*SQRT(($D609/$C609)*(1-$D609/$C609)/$C609+$M$13^2/(4*$C609^2))/(1+$M$13^2/$C609)))</f>
        <v/>
      </c>
      <c r="I609" s="12">
        <f>IF($G609="","",MIN(1,(($D609/$C609)+$M$13^2/(2*$C609))/(1+$M$13^2/$C609)+$M$13*SQRT(($D609/$C609)*(1-$D609/$C609)/$C609+$M$13^2/(4*$C609^2))/(1+$M$13^2/$C609)))</f>
        <v/>
      </c>
      <c r="J609" s="23">
        <f>IF($A609="","",IF(LEFT(TRIM($A609),5)="Total","ignored: a Total row",IF($F609="no match","BLOCK NOW: nothing to do with what you sell",IF($G609="","WATCH: no clicks yet",IF($I609&lt;$M$14,"BLOCK: had a fair chance, confidently below",IF($H609&gt;$M$14,"KEEP: confidently above the benchmark",IF($C609&lt;$M$15,"WATCH: too few clicks to judge","WATCH: undecided")))))))</f>
        <v/>
      </c>
      <c r="K609" s="24">
        <f>IF(OR($A609="",LEFT(TRIM($A609),5)="Total"),0,1)</f>
        <v/>
      </c>
    </row>
    <row r="610">
      <c r="F610" s="23">
        <f>IF(OR($A610="",LEFT(TRIM($A610),5)="Total"),"",IF(OR(IF($M$4="",FALSE,ISNUMBER(SEARCH($M$4,$A610))),IF($M$5="",FALSE,ISNUMBER(SEARCH($M$5,$A610))),IF($M$6="",FALSE,ISNUMBER(SEARCH($M$6,$A610))),IF($M$7="",FALSE,ISNUMBER(SEARCH($M$7,$A610))),IF($M$8="",FALSE,ISNUMBER(SEARCH($M$8,$A610)))),"match","no match"))</f>
        <v/>
      </c>
      <c r="G610" s="12">
        <f>IF(OR(OR($A610="",LEFT(TRIM($A610),5)="Total"),NOT(ISNUMBER($C610)),$C610=0),"",$D610/$C610)</f>
        <v/>
      </c>
      <c r="H610" s="12">
        <f>IF($G610="","",MAX(0,(($D610/$C610)+$M$13^2/(2*$C610))/(1+$M$13^2/$C610)-$M$13*SQRT(($D610/$C610)*(1-$D610/$C610)/$C610+$M$13^2/(4*$C610^2))/(1+$M$13^2/$C610)))</f>
        <v/>
      </c>
      <c r="I610" s="12">
        <f>IF($G610="","",MIN(1,(($D610/$C610)+$M$13^2/(2*$C610))/(1+$M$13^2/$C610)+$M$13*SQRT(($D610/$C610)*(1-$D610/$C610)/$C610+$M$13^2/(4*$C610^2))/(1+$M$13^2/$C610)))</f>
        <v/>
      </c>
      <c r="J610" s="23">
        <f>IF($A610="","",IF(LEFT(TRIM($A610),5)="Total","ignored: a Total row",IF($F610="no match","BLOCK NOW: nothing to do with what you sell",IF($G610="","WATCH: no clicks yet",IF($I610&lt;$M$14,"BLOCK: had a fair chance, confidently below",IF($H610&gt;$M$14,"KEEP: confidently above the benchmark",IF($C610&lt;$M$15,"WATCH: too few clicks to judge","WATCH: undecided")))))))</f>
        <v/>
      </c>
      <c r="K610" s="24">
        <f>IF(OR($A610="",LEFT(TRIM($A610),5)="Total"),0,1)</f>
        <v/>
      </c>
    </row>
    <row r="611">
      <c r="F611" s="23">
        <f>IF(OR($A611="",LEFT(TRIM($A611),5)="Total"),"",IF(OR(IF($M$4="",FALSE,ISNUMBER(SEARCH($M$4,$A611))),IF($M$5="",FALSE,ISNUMBER(SEARCH($M$5,$A611))),IF($M$6="",FALSE,ISNUMBER(SEARCH($M$6,$A611))),IF($M$7="",FALSE,ISNUMBER(SEARCH($M$7,$A611))),IF($M$8="",FALSE,ISNUMBER(SEARCH($M$8,$A611)))),"match","no match"))</f>
        <v/>
      </c>
      <c r="G611" s="12">
        <f>IF(OR(OR($A611="",LEFT(TRIM($A611),5)="Total"),NOT(ISNUMBER($C611)),$C611=0),"",$D611/$C611)</f>
        <v/>
      </c>
      <c r="H611" s="12">
        <f>IF($G611="","",MAX(0,(($D611/$C611)+$M$13^2/(2*$C611))/(1+$M$13^2/$C611)-$M$13*SQRT(($D611/$C611)*(1-$D611/$C611)/$C611+$M$13^2/(4*$C611^2))/(1+$M$13^2/$C611)))</f>
        <v/>
      </c>
      <c r="I611" s="12">
        <f>IF($G611="","",MIN(1,(($D611/$C611)+$M$13^2/(2*$C611))/(1+$M$13^2/$C611)+$M$13*SQRT(($D611/$C611)*(1-$D611/$C611)/$C611+$M$13^2/(4*$C611^2))/(1+$M$13^2/$C611)))</f>
        <v/>
      </c>
      <c r="J611" s="23">
        <f>IF($A611="","",IF(LEFT(TRIM($A611),5)="Total","ignored: a Total row",IF($F611="no match","BLOCK NOW: nothing to do with what you sell",IF($G611="","WATCH: no clicks yet",IF($I611&lt;$M$14,"BLOCK: had a fair chance, confidently below",IF($H611&gt;$M$14,"KEEP: confidently above the benchmark",IF($C611&lt;$M$15,"WATCH: too few clicks to judge","WATCH: undecided")))))))</f>
        <v/>
      </c>
      <c r="K611" s="24">
        <f>IF(OR($A611="",LEFT(TRIM($A611),5)="Total"),0,1)</f>
        <v/>
      </c>
    </row>
    <row r="612">
      <c r="F612" s="23">
        <f>IF(OR($A612="",LEFT(TRIM($A612),5)="Total"),"",IF(OR(IF($M$4="",FALSE,ISNUMBER(SEARCH($M$4,$A612))),IF($M$5="",FALSE,ISNUMBER(SEARCH($M$5,$A612))),IF($M$6="",FALSE,ISNUMBER(SEARCH($M$6,$A612))),IF($M$7="",FALSE,ISNUMBER(SEARCH($M$7,$A612))),IF($M$8="",FALSE,ISNUMBER(SEARCH($M$8,$A612)))),"match","no match"))</f>
        <v/>
      </c>
      <c r="G612" s="12">
        <f>IF(OR(OR($A612="",LEFT(TRIM($A612),5)="Total"),NOT(ISNUMBER($C612)),$C612=0),"",$D612/$C612)</f>
        <v/>
      </c>
      <c r="H612" s="12">
        <f>IF($G612="","",MAX(0,(($D612/$C612)+$M$13^2/(2*$C612))/(1+$M$13^2/$C612)-$M$13*SQRT(($D612/$C612)*(1-$D612/$C612)/$C612+$M$13^2/(4*$C612^2))/(1+$M$13^2/$C612)))</f>
        <v/>
      </c>
      <c r="I612" s="12">
        <f>IF($G612="","",MIN(1,(($D612/$C612)+$M$13^2/(2*$C612))/(1+$M$13^2/$C612)+$M$13*SQRT(($D612/$C612)*(1-$D612/$C612)/$C612+$M$13^2/(4*$C612^2))/(1+$M$13^2/$C612)))</f>
        <v/>
      </c>
      <c r="J612" s="23">
        <f>IF($A612="","",IF(LEFT(TRIM($A612),5)="Total","ignored: a Total row",IF($F612="no match","BLOCK NOW: nothing to do with what you sell",IF($G612="","WATCH: no clicks yet",IF($I612&lt;$M$14,"BLOCK: had a fair chance, confidently below",IF($H612&gt;$M$14,"KEEP: confidently above the benchmark",IF($C612&lt;$M$15,"WATCH: too few clicks to judge","WATCH: undecided")))))))</f>
        <v/>
      </c>
      <c r="K612" s="24">
        <f>IF(OR($A612="",LEFT(TRIM($A612),5)="Total"),0,1)</f>
        <v/>
      </c>
    </row>
    <row r="613">
      <c r="F613" s="23">
        <f>IF(OR($A613="",LEFT(TRIM($A613),5)="Total"),"",IF(OR(IF($M$4="",FALSE,ISNUMBER(SEARCH($M$4,$A613))),IF($M$5="",FALSE,ISNUMBER(SEARCH($M$5,$A613))),IF($M$6="",FALSE,ISNUMBER(SEARCH($M$6,$A613))),IF($M$7="",FALSE,ISNUMBER(SEARCH($M$7,$A613))),IF($M$8="",FALSE,ISNUMBER(SEARCH($M$8,$A613)))),"match","no match"))</f>
        <v/>
      </c>
      <c r="G613" s="12">
        <f>IF(OR(OR($A613="",LEFT(TRIM($A613),5)="Total"),NOT(ISNUMBER($C613)),$C613=0),"",$D613/$C613)</f>
        <v/>
      </c>
      <c r="H613" s="12">
        <f>IF($G613="","",MAX(0,(($D613/$C613)+$M$13^2/(2*$C613))/(1+$M$13^2/$C613)-$M$13*SQRT(($D613/$C613)*(1-$D613/$C613)/$C613+$M$13^2/(4*$C613^2))/(1+$M$13^2/$C613)))</f>
        <v/>
      </c>
      <c r="I613" s="12">
        <f>IF($G613="","",MIN(1,(($D613/$C613)+$M$13^2/(2*$C613))/(1+$M$13^2/$C613)+$M$13*SQRT(($D613/$C613)*(1-$D613/$C613)/$C613+$M$13^2/(4*$C613^2))/(1+$M$13^2/$C613)))</f>
        <v/>
      </c>
      <c r="J613" s="23">
        <f>IF($A613="","",IF(LEFT(TRIM($A613),5)="Total","ignored: a Total row",IF($F613="no match","BLOCK NOW: nothing to do with what you sell",IF($G613="","WATCH: no clicks yet",IF($I613&lt;$M$14,"BLOCK: had a fair chance, confidently below",IF($H613&gt;$M$14,"KEEP: confidently above the benchmark",IF($C613&lt;$M$15,"WATCH: too few clicks to judge","WATCH: undecided")))))))</f>
        <v/>
      </c>
      <c r="K613" s="24">
        <f>IF(OR($A613="",LEFT(TRIM($A613),5)="Total"),0,1)</f>
        <v/>
      </c>
    </row>
    <row r="614">
      <c r="F614" s="23">
        <f>IF(OR($A614="",LEFT(TRIM($A614),5)="Total"),"",IF(OR(IF($M$4="",FALSE,ISNUMBER(SEARCH($M$4,$A614))),IF($M$5="",FALSE,ISNUMBER(SEARCH($M$5,$A614))),IF($M$6="",FALSE,ISNUMBER(SEARCH($M$6,$A614))),IF($M$7="",FALSE,ISNUMBER(SEARCH($M$7,$A614))),IF($M$8="",FALSE,ISNUMBER(SEARCH($M$8,$A614)))),"match","no match"))</f>
        <v/>
      </c>
      <c r="G614" s="12">
        <f>IF(OR(OR($A614="",LEFT(TRIM($A614),5)="Total"),NOT(ISNUMBER($C614)),$C614=0),"",$D614/$C614)</f>
        <v/>
      </c>
      <c r="H614" s="12">
        <f>IF($G614="","",MAX(0,(($D614/$C614)+$M$13^2/(2*$C614))/(1+$M$13^2/$C614)-$M$13*SQRT(($D614/$C614)*(1-$D614/$C614)/$C614+$M$13^2/(4*$C614^2))/(1+$M$13^2/$C614)))</f>
        <v/>
      </c>
      <c r="I614" s="12">
        <f>IF($G614="","",MIN(1,(($D614/$C614)+$M$13^2/(2*$C614))/(1+$M$13^2/$C614)+$M$13*SQRT(($D614/$C614)*(1-$D614/$C614)/$C614+$M$13^2/(4*$C614^2))/(1+$M$13^2/$C614)))</f>
        <v/>
      </c>
      <c r="J614" s="23">
        <f>IF($A614="","",IF(LEFT(TRIM($A614),5)="Total","ignored: a Total row",IF($F614="no match","BLOCK NOW: nothing to do with what you sell",IF($G614="","WATCH: no clicks yet",IF($I614&lt;$M$14,"BLOCK: had a fair chance, confidently below",IF($H614&gt;$M$14,"KEEP: confidently above the benchmark",IF($C614&lt;$M$15,"WATCH: too few clicks to judge","WATCH: undecided")))))))</f>
        <v/>
      </c>
      <c r="K614" s="24">
        <f>IF(OR($A614="",LEFT(TRIM($A614),5)="Total"),0,1)</f>
        <v/>
      </c>
    </row>
    <row r="615">
      <c r="F615" s="23">
        <f>IF(OR($A615="",LEFT(TRIM($A615),5)="Total"),"",IF(OR(IF($M$4="",FALSE,ISNUMBER(SEARCH($M$4,$A615))),IF($M$5="",FALSE,ISNUMBER(SEARCH($M$5,$A615))),IF($M$6="",FALSE,ISNUMBER(SEARCH($M$6,$A615))),IF($M$7="",FALSE,ISNUMBER(SEARCH($M$7,$A615))),IF($M$8="",FALSE,ISNUMBER(SEARCH($M$8,$A615)))),"match","no match"))</f>
        <v/>
      </c>
      <c r="G615" s="12">
        <f>IF(OR(OR($A615="",LEFT(TRIM($A615),5)="Total"),NOT(ISNUMBER($C615)),$C615=0),"",$D615/$C615)</f>
        <v/>
      </c>
      <c r="H615" s="12">
        <f>IF($G615="","",MAX(0,(($D615/$C615)+$M$13^2/(2*$C615))/(1+$M$13^2/$C615)-$M$13*SQRT(($D615/$C615)*(1-$D615/$C615)/$C615+$M$13^2/(4*$C615^2))/(1+$M$13^2/$C615)))</f>
        <v/>
      </c>
      <c r="I615" s="12">
        <f>IF($G615="","",MIN(1,(($D615/$C615)+$M$13^2/(2*$C615))/(1+$M$13^2/$C615)+$M$13*SQRT(($D615/$C615)*(1-$D615/$C615)/$C615+$M$13^2/(4*$C615^2))/(1+$M$13^2/$C615)))</f>
        <v/>
      </c>
      <c r="J615" s="23">
        <f>IF($A615="","",IF(LEFT(TRIM($A615),5)="Total","ignored: a Total row",IF($F615="no match","BLOCK NOW: nothing to do with what you sell",IF($G615="","WATCH: no clicks yet",IF($I615&lt;$M$14,"BLOCK: had a fair chance, confidently below",IF($H615&gt;$M$14,"KEEP: confidently above the benchmark",IF($C615&lt;$M$15,"WATCH: too few clicks to judge","WATCH: undecided")))))))</f>
        <v/>
      </c>
      <c r="K615" s="24">
        <f>IF(OR($A615="",LEFT(TRIM($A615),5)="Total"),0,1)</f>
        <v/>
      </c>
    </row>
    <row r="616">
      <c r="F616" s="23">
        <f>IF(OR($A616="",LEFT(TRIM($A616),5)="Total"),"",IF(OR(IF($M$4="",FALSE,ISNUMBER(SEARCH($M$4,$A616))),IF($M$5="",FALSE,ISNUMBER(SEARCH($M$5,$A616))),IF($M$6="",FALSE,ISNUMBER(SEARCH($M$6,$A616))),IF($M$7="",FALSE,ISNUMBER(SEARCH($M$7,$A616))),IF($M$8="",FALSE,ISNUMBER(SEARCH($M$8,$A616)))),"match","no match"))</f>
        <v/>
      </c>
      <c r="G616" s="12">
        <f>IF(OR(OR($A616="",LEFT(TRIM($A616),5)="Total"),NOT(ISNUMBER($C616)),$C616=0),"",$D616/$C616)</f>
        <v/>
      </c>
      <c r="H616" s="12">
        <f>IF($G616="","",MAX(0,(($D616/$C616)+$M$13^2/(2*$C616))/(1+$M$13^2/$C616)-$M$13*SQRT(($D616/$C616)*(1-$D616/$C616)/$C616+$M$13^2/(4*$C616^2))/(1+$M$13^2/$C616)))</f>
        <v/>
      </c>
      <c r="I616" s="12">
        <f>IF($G616="","",MIN(1,(($D616/$C616)+$M$13^2/(2*$C616))/(1+$M$13^2/$C616)+$M$13*SQRT(($D616/$C616)*(1-$D616/$C616)/$C616+$M$13^2/(4*$C616^2))/(1+$M$13^2/$C616)))</f>
        <v/>
      </c>
      <c r="J616" s="23">
        <f>IF($A616="","",IF(LEFT(TRIM($A616),5)="Total","ignored: a Total row",IF($F616="no match","BLOCK NOW: nothing to do with what you sell",IF($G616="","WATCH: no clicks yet",IF($I616&lt;$M$14,"BLOCK: had a fair chance, confidently below",IF($H616&gt;$M$14,"KEEP: confidently above the benchmark",IF($C616&lt;$M$15,"WATCH: too few clicks to judge","WATCH: undecided")))))))</f>
        <v/>
      </c>
      <c r="K616" s="24">
        <f>IF(OR($A616="",LEFT(TRIM($A616),5)="Total"),0,1)</f>
        <v/>
      </c>
    </row>
    <row r="617">
      <c r="F617" s="23">
        <f>IF(OR($A617="",LEFT(TRIM($A617),5)="Total"),"",IF(OR(IF($M$4="",FALSE,ISNUMBER(SEARCH($M$4,$A617))),IF($M$5="",FALSE,ISNUMBER(SEARCH($M$5,$A617))),IF($M$6="",FALSE,ISNUMBER(SEARCH($M$6,$A617))),IF($M$7="",FALSE,ISNUMBER(SEARCH($M$7,$A617))),IF($M$8="",FALSE,ISNUMBER(SEARCH($M$8,$A617)))),"match","no match"))</f>
        <v/>
      </c>
      <c r="G617" s="12">
        <f>IF(OR(OR($A617="",LEFT(TRIM($A617),5)="Total"),NOT(ISNUMBER($C617)),$C617=0),"",$D617/$C617)</f>
        <v/>
      </c>
      <c r="H617" s="12">
        <f>IF($G617="","",MAX(0,(($D617/$C617)+$M$13^2/(2*$C617))/(1+$M$13^2/$C617)-$M$13*SQRT(($D617/$C617)*(1-$D617/$C617)/$C617+$M$13^2/(4*$C617^2))/(1+$M$13^2/$C617)))</f>
        <v/>
      </c>
      <c r="I617" s="12">
        <f>IF($G617="","",MIN(1,(($D617/$C617)+$M$13^2/(2*$C617))/(1+$M$13^2/$C617)+$M$13*SQRT(($D617/$C617)*(1-$D617/$C617)/$C617+$M$13^2/(4*$C617^2))/(1+$M$13^2/$C617)))</f>
        <v/>
      </c>
      <c r="J617" s="23">
        <f>IF($A617="","",IF(LEFT(TRIM($A617),5)="Total","ignored: a Total row",IF($F617="no match","BLOCK NOW: nothing to do with what you sell",IF($G617="","WATCH: no clicks yet",IF($I617&lt;$M$14,"BLOCK: had a fair chance, confidently below",IF($H617&gt;$M$14,"KEEP: confidently above the benchmark",IF($C617&lt;$M$15,"WATCH: too few clicks to judge","WATCH: undecided")))))))</f>
        <v/>
      </c>
      <c r="K617" s="24">
        <f>IF(OR($A617="",LEFT(TRIM($A617),5)="Total"),0,1)</f>
        <v/>
      </c>
    </row>
    <row r="618">
      <c r="F618" s="23">
        <f>IF(OR($A618="",LEFT(TRIM($A618),5)="Total"),"",IF(OR(IF($M$4="",FALSE,ISNUMBER(SEARCH($M$4,$A618))),IF($M$5="",FALSE,ISNUMBER(SEARCH($M$5,$A618))),IF($M$6="",FALSE,ISNUMBER(SEARCH($M$6,$A618))),IF($M$7="",FALSE,ISNUMBER(SEARCH($M$7,$A618))),IF($M$8="",FALSE,ISNUMBER(SEARCH($M$8,$A618)))),"match","no match"))</f>
        <v/>
      </c>
      <c r="G618" s="12">
        <f>IF(OR(OR($A618="",LEFT(TRIM($A618),5)="Total"),NOT(ISNUMBER($C618)),$C618=0),"",$D618/$C618)</f>
        <v/>
      </c>
      <c r="H618" s="12">
        <f>IF($G618="","",MAX(0,(($D618/$C618)+$M$13^2/(2*$C618))/(1+$M$13^2/$C618)-$M$13*SQRT(($D618/$C618)*(1-$D618/$C618)/$C618+$M$13^2/(4*$C618^2))/(1+$M$13^2/$C618)))</f>
        <v/>
      </c>
      <c r="I618" s="12">
        <f>IF($G618="","",MIN(1,(($D618/$C618)+$M$13^2/(2*$C618))/(1+$M$13^2/$C618)+$M$13*SQRT(($D618/$C618)*(1-$D618/$C618)/$C618+$M$13^2/(4*$C618^2))/(1+$M$13^2/$C618)))</f>
        <v/>
      </c>
      <c r="J618" s="23">
        <f>IF($A618="","",IF(LEFT(TRIM($A618),5)="Total","ignored: a Total row",IF($F618="no match","BLOCK NOW: nothing to do with what you sell",IF($G618="","WATCH: no clicks yet",IF($I618&lt;$M$14,"BLOCK: had a fair chance, confidently below",IF($H618&gt;$M$14,"KEEP: confidently above the benchmark",IF($C618&lt;$M$15,"WATCH: too few clicks to judge","WATCH: undecided")))))))</f>
        <v/>
      </c>
      <c r="K618" s="24">
        <f>IF(OR($A618="",LEFT(TRIM($A618),5)="Total"),0,1)</f>
        <v/>
      </c>
    </row>
    <row r="619">
      <c r="F619" s="23">
        <f>IF(OR($A619="",LEFT(TRIM($A619),5)="Total"),"",IF(OR(IF($M$4="",FALSE,ISNUMBER(SEARCH($M$4,$A619))),IF($M$5="",FALSE,ISNUMBER(SEARCH($M$5,$A619))),IF($M$6="",FALSE,ISNUMBER(SEARCH($M$6,$A619))),IF($M$7="",FALSE,ISNUMBER(SEARCH($M$7,$A619))),IF($M$8="",FALSE,ISNUMBER(SEARCH($M$8,$A619)))),"match","no match"))</f>
        <v/>
      </c>
      <c r="G619" s="12">
        <f>IF(OR(OR($A619="",LEFT(TRIM($A619),5)="Total"),NOT(ISNUMBER($C619)),$C619=0),"",$D619/$C619)</f>
        <v/>
      </c>
      <c r="H619" s="12">
        <f>IF($G619="","",MAX(0,(($D619/$C619)+$M$13^2/(2*$C619))/(1+$M$13^2/$C619)-$M$13*SQRT(($D619/$C619)*(1-$D619/$C619)/$C619+$M$13^2/(4*$C619^2))/(1+$M$13^2/$C619)))</f>
        <v/>
      </c>
      <c r="I619" s="12">
        <f>IF($G619="","",MIN(1,(($D619/$C619)+$M$13^2/(2*$C619))/(1+$M$13^2/$C619)+$M$13*SQRT(($D619/$C619)*(1-$D619/$C619)/$C619+$M$13^2/(4*$C619^2))/(1+$M$13^2/$C619)))</f>
        <v/>
      </c>
      <c r="J619" s="23">
        <f>IF($A619="","",IF(LEFT(TRIM($A619),5)="Total","ignored: a Total row",IF($F619="no match","BLOCK NOW: nothing to do with what you sell",IF($G619="","WATCH: no clicks yet",IF($I619&lt;$M$14,"BLOCK: had a fair chance, confidently below",IF($H619&gt;$M$14,"KEEP: confidently above the benchmark",IF($C619&lt;$M$15,"WATCH: too few clicks to judge","WATCH: undecided")))))))</f>
        <v/>
      </c>
      <c r="K619" s="24">
        <f>IF(OR($A619="",LEFT(TRIM($A619),5)="Total"),0,1)</f>
        <v/>
      </c>
    </row>
    <row r="620">
      <c r="F620" s="23">
        <f>IF(OR($A620="",LEFT(TRIM($A620),5)="Total"),"",IF(OR(IF($M$4="",FALSE,ISNUMBER(SEARCH($M$4,$A620))),IF($M$5="",FALSE,ISNUMBER(SEARCH($M$5,$A620))),IF($M$6="",FALSE,ISNUMBER(SEARCH($M$6,$A620))),IF($M$7="",FALSE,ISNUMBER(SEARCH($M$7,$A620))),IF($M$8="",FALSE,ISNUMBER(SEARCH($M$8,$A620)))),"match","no match"))</f>
        <v/>
      </c>
      <c r="G620" s="12">
        <f>IF(OR(OR($A620="",LEFT(TRIM($A620),5)="Total"),NOT(ISNUMBER($C620)),$C620=0),"",$D620/$C620)</f>
        <v/>
      </c>
      <c r="H620" s="12">
        <f>IF($G620="","",MAX(0,(($D620/$C620)+$M$13^2/(2*$C620))/(1+$M$13^2/$C620)-$M$13*SQRT(($D620/$C620)*(1-$D620/$C620)/$C620+$M$13^2/(4*$C620^2))/(1+$M$13^2/$C620)))</f>
        <v/>
      </c>
      <c r="I620" s="12">
        <f>IF($G620="","",MIN(1,(($D620/$C620)+$M$13^2/(2*$C620))/(1+$M$13^2/$C620)+$M$13*SQRT(($D620/$C620)*(1-$D620/$C620)/$C620+$M$13^2/(4*$C620^2))/(1+$M$13^2/$C620)))</f>
        <v/>
      </c>
      <c r="J620" s="23">
        <f>IF($A620="","",IF(LEFT(TRIM($A620),5)="Total","ignored: a Total row",IF($F620="no match","BLOCK NOW: nothing to do with what you sell",IF($G620="","WATCH: no clicks yet",IF($I620&lt;$M$14,"BLOCK: had a fair chance, confidently below",IF($H620&gt;$M$14,"KEEP: confidently above the benchmark",IF($C620&lt;$M$15,"WATCH: too few clicks to judge","WATCH: undecided")))))))</f>
        <v/>
      </c>
      <c r="K620" s="24">
        <f>IF(OR($A620="",LEFT(TRIM($A620),5)="Total"),0,1)</f>
        <v/>
      </c>
    </row>
    <row r="621">
      <c r="F621" s="23">
        <f>IF(OR($A621="",LEFT(TRIM($A621),5)="Total"),"",IF(OR(IF($M$4="",FALSE,ISNUMBER(SEARCH($M$4,$A621))),IF($M$5="",FALSE,ISNUMBER(SEARCH($M$5,$A621))),IF($M$6="",FALSE,ISNUMBER(SEARCH($M$6,$A621))),IF($M$7="",FALSE,ISNUMBER(SEARCH($M$7,$A621))),IF($M$8="",FALSE,ISNUMBER(SEARCH($M$8,$A621)))),"match","no match"))</f>
        <v/>
      </c>
      <c r="G621" s="12">
        <f>IF(OR(OR($A621="",LEFT(TRIM($A621),5)="Total"),NOT(ISNUMBER($C621)),$C621=0),"",$D621/$C621)</f>
        <v/>
      </c>
      <c r="H621" s="12">
        <f>IF($G621="","",MAX(0,(($D621/$C621)+$M$13^2/(2*$C621))/(1+$M$13^2/$C621)-$M$13*SQRT(($D621/$C621)*(1-$D621/$C621)/$C621+$M$13^2/(4*$C621^2))/(1+$M$13^2/$C621)))</f>
        <v/>
      </c>
      <c r="I621" s="12">
        <f>IF($G621="","",MIN(1,(($D621/$C621)+$M$13^2/(2*$C621))/(1+$M$13^2/$C621)+$M$13*SQRT(($D621/$C621)*(1-$D621/$C621)/$C621+$M$13^2/(4*$C621^2))/(1+$M$13^2/$C621)))</f>
        <v/>
      </c>
      <c r="J621" s="23">
        <f>IF($A621="","",IF(LEFT(TRIM($A621),5)="Total","ignored: a Total row",IF($F621="no match","BLOCK NOW: nothing to do with what you sell",IF($G621="","WATCH: no clicks yet",IF($I621&lt;$M$14,"BLOCK: had a fair chance, confidently below",IF($H621&gt;$M$14,"KEEP: confidently above the benchmark",IF($C621&lt;$M$15,"WATCH: too few clicks to judge","WATCH: undecided")))))))</f>
        <v/>
      </c>
      <c r="K621" s="24">
        <f>IF(OR($A621="",LEFT(TRIM($A621),5)="Total"),0,1)</f>
        <v/>
      </c>
    </row>
    <row r="622">
      <c r="F622" s="23">
        <f>IF(OR($A622="",LEFT(TRIM($A622),5)="Total"),"",IF(OR(IF($M$4="",FALSE,ISNUMBER(SEARCH($M$4,$A622))),IF($M$5="",FALSE,ISNUMBER(SEARCH($M$5,$A622))),IF($M$6="",FALSE,ISNUMBER(SEARCH($M$6,$A622))),IF($M$7="",FALSE,ISNUMBER(SEARCH($M$7,$A622))),IF($M$8="",FALSE,ISNUMBER(SEARCH($M$8,$A622)))),"match","no match"))</f>
        <v/>
      </c>
      <c r="G622" s="12">
        <f>IF(OR(OR($A622="",LEFT(TRIM($A622),5)="Total"),NOT(ISNUMBER($C622)),$C622=0),"",$D622/$C622)</f>
        <v/>
      </c>
      <c r="H622" s="12">
        <f>IF($G622="","",MAX(0,(($D622/$C622)+$M$13^2/(2*$C622))/(1+$M$13^2/$C622)-$M$13*SQRT(($D622/$C622)*(1-$D622/$C622)/$C622+$M$13^2/(4*$C622^2))/(1+$M$13^2/$C622)))</f>
        <v/>
      </c>
      <c r="I622" s="12">
        <f>IF($G622="","",MIN(1,(($D622/$C622)+$M$13^2/(2*$C622))/(1+$M$13^2/$C622)+$M$13*SQRT(($D622/$C622)*(1-$D622/$C622)/$C622+$M$13^2/(4*$C622^2))/(1+$M$13^2/$C622)))</f>
        <v/>
      </c>
      <c r="J622" s="23">
        <f>IF($A622="","",IF(LEFT(TRIM($A622),5)="Total","ignored: a Total row",IF($F622="no match","BLOCK NOW: nothing to do with what you sell",IF($G622="","WATCH: no clicks yet",IF($I622&lt;$M$14,"BLOCK: had a fair chance, confidently below",IF($H622&gt;$M$14,"KEEP: confidently above the benchmark",IF($C622&lt;$M$15,"WATCH: too few clicks to judge","WATCH: undecided")))))))</f>
        <v/>
      </c>
      <c r="K622" s="24">
        <f>IF(OR($A622="",LEFT(TRIM($A622),5)="Total"),0,1)</f>
        <v/>
      </c>
    </row>
    <row r="623">
      <c r="F623" s="23">
        <f>IF(OR($A623="",LEFT(TRIM($A623),5)="Total"),"",IF(OR(IF($M$4="",FALSE,ISNUMBER(SEARCH($M$4,$A623))),IF($M$5="",FALSE,ISNUMBER(SEARCH($M$5,$A623))),IF($M$6="",FALSE,ISNUMBER(SEARCH($M$6,$A623))),IF($M$7="",FALSE,ISNUMBER(SEARCH($M$7,$A623))),IF($M$8="",FALSE,ISNUMBER(SEARCH($M$8,$A623)))),"match","no match"))</f>
        <v/>
      </c>
      <c r="G623" s="12">
        <f>IF(OR(OR($A623="",LEFT(TRIM($A623),5)="Total"),NOT(ISNUMBER($C623)),$C623=0),"",$D623/$C623)</f>
        <v/>
      </c>
      <c r="H623" s="12">
        <f>IF($G623="","",MAX(0,(($D623/$C623)+$M$13^2/(2*$C623))/(1+$M$13^2/$C623)-$M$13*SQRT(($D623/$C623)*(1-$D623/$C623)/$C623+$M$13^2/(4*$C623^2))/(1+$M$13^2/$C623)))</f>
        <v/>
      </c>
      <c r="I623" s="12">
        <f>IF($G623="","",MIN(1,(($D623/$C623)+$M$13^2/(2*$C623))/(1+$M$13^2/$C623)+$M$13*SQRT(($D623/$C623)*(1-$D623/$C623)/$C623+$M$13^2/(4*$C623^2))/(1+$M$13^2/$C623)))</f>
        <v/>
      </c>
      <c r="J623" s="23">
        <f>IF($A623="","",IF(LEFT(TRIM($A623),5)="Total","ignored: a Total row",IF($F623="no match","BLOCK NOW: nothing to do with what you sell",IF($G623="","WATCH: no clicks yet",IF($I623&lt;$M$14,"BLOCK: had a fair chance, confidently below",IF($H623&gt;$M$14,"KEEP: confidently above the benchmark",IF($C623&lt;$M$15,"WATCH: too few clicks to judge","WATCH: undecided")))))))</f>
        <v/>
      </c>
      <c r="K623" s="24">
        <f>IF(OR($A623="",LEFT(TRIM($A623),5)="Total"),0,1)</f>
        <v/>
      </c>
    </row>
    <row r="624">
      <c r="F624" s="23">
        <f>IF(OR($A624="",LEFT(TRIM($A624),5)="Total"),"",IF(OR(IF($M$4="",FALSE,ISNUMBER(SEARCH($M$4,$A624))),IF($M$5="",FALSE,ISNUMBER(SEARCH($M$5,$A624))),IF($M$6="",FALSE,ISNUMBER(SEARCH($M$6,$A624))),IF($M$7="",FALSE,ISNUMBER(SEARCH($M$7,$A624))),IF($M$8="",FALSE,ISNUMBER(SEARCH($M$8,$A624)))),"match","no match"))</f>
        <v/>
      </c>
      <c r="G624" s="12">
        <f>IF(OR(OR($A624="",LEFT(TRIM($A624),5)="Total"),NOT(ISNUMBER($C624)),$C624=0),"",$D624/$C624)</f>
        <v/>
      </c>
      <c r="H624" s="12">
        <f>IF($G624="","",MAX(0,(($D624/$C624)+$M$13^2/(2*$C624))/(1+$M$13^2/$C624)-$M$13*SQRT(($D624/$C624)*(1-$D624/$C624)/$C624+$M$13^2/(4*$C624^2))/(1+$M$13^2/$C624)))</f>
        <v/>
      </c>
      <c r="I624" s="12">
        <f>IF($G624="","",MIN(1,(($D624/$C624)+$M$13^2/(2*$C624))/(1+$M$13^2/$C624)+$M$13*SQRT(($D624/$C624)*(1-$D624/$C624)/$C624+$M$13^2/(4*$C624^2))/(1+$M$13^2/$C624)))</f>
        <v/>
      </c>
      <c r="J624" s="23">
        <f>IF($A624="","",IF(LEFT(TRIM($A624),5)="Total","ignored: a Total row",IF($F624="no match","BLOCK NOW: nothing to do with what you sell",IF($G624="","WATCH: no clicks yet",IF($I624&lt;$M$14,"BLOCK: had a fair chance, confidently below",IF($H624&gt;$M$14,"KEEP: confidently above the benchmark",IF($C624&lt;$M$15,"WATCH: too few clicks to judge","WATCH: undecided")))))))</f>
        <v/>
      </c>
      <c r="K624" s="24">
        <f>IF(OR($A624="",LEFT(TRIM($A624),5)="Total"),0,1)</f>
        <v/>
      </c>
    </row>
    <row r="625">
      <c r="F625" s="23">
        <f>IF(OR($A625="",LEFT(TRIM($A625),5)="Total"),"",IF(OR(IF($M$4="",FALSE,ISNUMBER(SEARCH($M$4,$A625))),IF($M$5="",FALSE,ISNUMBER(SEARCH($M$5,$A625))),IF($M$6="",FALSE,ISNUMBER(SEARCH($M$6,$A625))),IF($M$7="",FALSE,ISNUMBER(SEARCH($M$7,$A625))),IF($M$8="",FALSE,ISNUMBER(SEARCH($M$8,$A625)))),"match","no match"))</f>
        <v/>
      </c>
      <c r="G625" s="12">
        <f>IF(OR(OR($A625="",LEFT(TRIM($A625),5)="Total"),NOT(ISNUMBER($C625)),$C625=0),"",$D625/$C625)</f>
        <v/>
      </c>
      <c r="H625" s="12">
        <f>IF($G625="","",MAX(0,(($D625/$C625)+$M$13^2/(2*$C625))/(1+$M$13^2/$C625)-$M$13*SQRT(($D625/$C625)*(1-$D625/$C625)/$C625+$M$13^2/(4*$C625^2))/(1+$M$13^2/$C625)))</f>
        <v/>
      </c>
      <c r="I625" s="12">
        <f>IF($G625="","",MIN(1,(($D625/$C625)+$M$13^2/(2*$C625))/(1+$M$13^2/$C625)+$M$13*SQRT(($D625/$C625)*(1-$D625/$C625)/$C625+$M$13^2/(4*$C625^2))/(1+$M$13^2/$C625)))</f>
        <v/>
      </c>
      <c r="J625" s="23">
        <f>IF($A625="","",IF(LEFT(TRIM($A625),5)="Total","ignored: a Total row",IF($F625="no match","BLOCK NOW: nothing to do with what you sell",IF($G625="","WATCH: no clicks yet",IF($I625&lt;$M$14,"BLOCK: had a fair chance, confidently below",IF($H625&gt;$M$14,"KEEP: confidently above the benchmark",IF($C625&lt;$M$15,"WATCH: too few clicks to judge","WATCH: undecided")))))))</f>
        <v/>
      </c>
      <c r="K625" s="24">
        <f>IF(OR($A625="",LEFT(TRIM($A625),5)="Total"),0,1)</f>
        <v/>
      </c>
    </row>
    <row r="626">
      <c r="F626" s="23">
        <f>IF(OR($A626="",LEFT(TRIM($A626),5)="Total"),"",IF(OR(IF($M$4="",FALSE,ISNUMBER(SEARCH($M$4,$A626))),IF($M$5="",FALSE,ISNUMBER(SEARCH($M$5,$A626))),IF($M$6="",FALSE,ISNUMBER(SEARCH($M$6,$A626))),IF($M$7="",FALSE,ISNUMBER(SEARCH($M$7,$A626))),IF($M$8="",FALSE,ISNUMBER(SEARCH($M$8,$A626)))),"match","no match"))</f>
        <v/>
      </c>
      <c r="G626" s="12">
        <f>IF(OR(OR($A626="",LEFT(TRIM($A626),5)="Total"),NOT(ISNUMBER($C626)),$C626=0),"",$D626/$C626)</f>
        <v/>
      </c>
      <c r="H626" s="12">
        <f>IF($G626="","",MAX(0,(($D626/$C626)+$M$13^2/(2*$C626))/(1+$M$13^2/$C626)-$M$13*SQRT(($D626/$C626)*(1-$D626/$C626)/$C626+$M$13^2/(4*$C626^2))/(1+$M$13^2/$C626)))</f>
        <v/>
      </c>
      <c r="I626" s="12">
        <f>IF($G626="","",MIN(1,(($D626/$C626)+$M$13^2/(2*$C626))/(1+$M$13^2/$C626)+$M$13*SQRT(($D626/$C626)*(1-$D626/$C626)/$C626+$M$13^2/(4*$C626^2))/(1+$M$13^2/$C626)))</f>
        <v/>
      </c>
      <c r="J626" s="23">
        <f>IF($A626="","",IF(LEFT(TRIM($A626),5)="Total","ignored: a Total row",IF($F626="no match","BLOCK NOW: nothing to do with what you sell",IF($G626="","WATCH: no clicks yet",IF($I626&lt;$M$14,"BLOCK: had a fair chance, confidently below",IF($H626&gt;$M$14,"KEEP: confidently above the benchmark",IF($C626&lt;$M$15,"WATCH: too few clicks to judge","WATCH: undecided")))))))</f>
        <v/>
      </c>
      <c r="K626" s="24">
        <f>IF(OR($A626="",LEFT(TRIM($A626),5)="Total"),0,1)</f>
        <v/>
      </c>
    </row>
    <row r="627">
      <c r="F627" s="23">
        <f>IF(OR($A627="",LEFT(TRIM($A627),5)="Total"),"",IF(OR(IF($M$4="",FALSE,ISNUMBER(SEARCH($M$4,$A627))),IF($M$5="",FALSE,ISNUMBER(SEARCH($M$5,$A627))),IF($M$6="",FALSE,ISNUMBER(SEARCH($M$6,$A627))),IF($M$7="",FALSE,ISNUMBER(SEARCH($M$7,$A627))),IF($M$8="",FALSE,ISNUMBER(SEARCH($M$8,$A627)))),"match","no match"))</f>
        <v/>
      </c>
      <c r="G627" s="12">
        <f>IF(OR(OR($A627="",LEFT(TRIM($A627),5)="Total"),NOT(ISNUMBER($C627)),$C627=0),"",$D627/$C627)</f>
        <v/>
      </c>
      <c r="H627" s="12">
        <f>IF($G627="","",MAX(0,(($D627/$C627)+$M$13^2/(2*$C627))/(1+$M$13^2/$C627)-$M$13*SQRT(($D627/$C627)*(1-$D627/$C627)/$C627+$M$13^2/(4*$C627^2))/(1+$M$13^2/$C627)))</f>
        <v/>
      </c>
      <c r="I627" s="12">
        <f>IF($G627="","",MIN(1,(($D627/$C627)+$M$13^2/(2*$C627))/(1+$M$13^2/$C627)+$M$13*SQRT(($D627/$C627)*(1-$D627/$C627)/$C627+$M$13^2/(4*$C627^2))/(1+$M$13^2/$C627)))</f>
        <v/>
      </c>
      <c r="J627" s="23">
        <f>IF($A627="","",IF(LEFT(TRIM($A627),5)="Total","ignored: a Total row",IF($F627="no match","BLOCK NOW: nothing to do with what you sell",IF($G627="","WATCH: no clicks yet",IF($I627&lt;$M$14,"BLOCK: had a fair chance, confidently below",IF($H627&gt;$M$14,"KEEP: confidently above the benchmark",IF($C627&lt;$M$15,"WATCH: too few clicks to judge","WATCH: undecided")))))))</f>
        <v/>
      </c>
      <c r="K627" s="24">
        <f>IF(OR($A627="",LEFT(TRIM($A627),5)="Total"),0,1)</f>
        <v/>
      </c>
    </row>
    <row r="628">
      <c r="F628" s="23">
        <f>IF(OR($A628="",LEFT(TRIM($A628),5)="Total"),"",IF(OR(IF($M$4="",FALSE,ISNUMBER(SEARCH($M$4,$A628))),IF($M$5="",FALSE,ISNUMBER(SEARCH($M$5,$A628))),IF($M$6="",FALSE,ISNUMBER(SEARCH($M$6,$A628))),IF($M$7="",FALSE,ISNUMBER(SEARCH($M$7,$A628))),IF($M$8="",FALSE,ISNUMBER(SEARCH($M$8,$A628)))),"match","no match"))</f>
        <v/>
      </c>
      <c r="G628" s="12">
        <f>IF(OR(OR($A628="",LEFT(TRIM($A628),5)="Total"),NOT(ISNUMBER($C628)),$C628=0),"",$D628/$C628)</f>
        <v/>
      </c>
      <c r="H628" s="12">
        <f>IF($G628="","",MAX(0,(($D628/$C628)+$M$13^2/(2*$C628))/(1+$M$13^2/$C628)-$M$13*SQRT(($D628/$C628)*(1-$D628/$C628)/$C628+$M$13^2/(4*$C628^2))/(1+$M$13^2/$C628)))</f>
        <v/>
      </c>
      <c r="I628" s="12">
        <f>IF($G628="","",MIN(1,(($D628/$C628)+$M$13^2/(2*$C628))/(1+$M$13^2/$C628)+$M$13*SQRT(($D628/$C628)*(1-$D628/$C628)/$C628+$M$13^2/(4*$C628^2))/(1+$M$13^2/$C628)))</f>
        <v/>
      </c>
      <c r="J628" s="23">
        <f>IF($A628="","",IF(LEFT(TRIM($A628),5)="Total","ignored: a Total row",IF($F628="no match","BLOCK NOW: nothing to do with what you sell",IF($G628="","WATCH: no clicks yet",IF($I628&lt;$M$14,"BLOCK: had a fair chance, confidently below",IF($H628&gt;$M$14,"KEEP: confidently above the benchmark",IF($C628&lt;$M$15,"WATCH: too few clicks to judge","WATCH: undecided")))))))</f>
        <v/>
      </c>
      <c r="K628" s="24">
        <f>IF(OR($A628="",LEFT(TRIM($A628),5)="Total"),0,1)</f>
        <v/>
      </c>
    </row>
    <row r="629">
      <c r="F629" s="23">
        <f>IF(OR($A629="",LEFT(TRIM($A629),5)="Total"),"",IF(OR(IF($M$4="",FALSE,ISNUMBER(SEARCH($M$4,$A629))),IF($M$5="",FALSE,ISNUMBER(SEARCH($M$5,$A629))),IF($M$6="",FALSE,ISNUMBER(SEARCH($M$6,$A629))),IF($M$7="",FALSE,ISNUMBER(SEARCH($M$7,$A629))),IF($M$8="",FALSE,ISNUMBER(SEARCH($M$8,$A629)))),"match","no match"))</f>
        <v/>
      </c>
      <c r="G629" s="12">
        <f>IF(OR(OR($A629="",LEFT(TRIM($A629),5)="Total"),NOT(ISNUMBER($C629)),$C629=0),"",$D629/$C629)</f>
        <v/>
      </c>
      <c r="H629" s="12">
        <f>IF($G629="","",MAX(0,(($D629/$C629)+$M$13^2/(2*$C629))/(1+$M$13^2/$C629)-$M$13*SQRT(($D629/$C629)*(1-$D629/$C629)/$C629+$M$13^2/(4*$C629^2))/(1+$M$13^2/$C629)))</f>
        <v/>
      </c>
      <c r="I629" s="12">
        <f>IF($G629="","",MIN(1,(($D629/$C629)+$M$13^2/(2*$C629))/(1+$M$13^2/$C629)+$M$13*SQRT(($D629/$C629)*(1-$D629/$C629)/$C629+$M$13^2/(4*$C629^2))/(1+$M$13^2/$C629)))</f>
        <v/>
      </c>
      <c r="J629" s="23">
        <f>IF($A629="","",IF(LEFT(TRIM($A629),5)="Total","ignored: a Total row",IF($F629="no match","BLOCK NOW: nothing to do with what you sell",IF($G629="","WATCH: no clicks yet",IF($I629&lt;$M$14,"BLOCK: had a fair chance, confidently below",IF($H629&gt;$M$14,"KEEP: confidently above the benchmark",IF($C629&lt;$M$15,"WATCH: too few clicks to judge","WATCH: undecided")))))))</f>
        <v/>
      </c>
      <c r="K629" s="24">
        <f>IF(OR($A629="",LEFT(TRIM($A629),5)="Total"),0,1)</f>
        <v/>
      </c>
    </row>
    <row r="630">
      <c r="F630" s="23">
        <f>IF(OR($A630="",LEFT(TRIM($A630),5)="Total"),"",IF(OR(IF($M$4="",FALSE,ISNUMBER(SEARCH($M$4,$A630))),IF($M$5="",FALSE,ISNUMBER(SEARCH($M$5,$A630))),IF($M$6="",FALSE,ISNUMBER(SEARCH($M$6,$A630))),IF($M$7="",FALSE,ISNUMBER(SEARCH($M$7,$A630))),IF($M$8="",FALSE,ISNUMBER(SEARCH($M$8,$A630)))),"match","no match"))</f>
        <v/>
      </c>
      <c r="G630" s="12">
        <f>IF(OR(OR($A630="",LEFT(TRIM($A630),5)="Total"),NOT(ISNUMBER($C630)),$C630=0),"",$D630/$C630)</f>
        <v/>
      </c>
      <c r="H630" s="12">
        <f>IF($G630="","",MAX(0,(($D630/$C630)+$M$13^2/(2*$C630))/(1+$M$13^2/$C630)-$M$13*SQRT(($D630/$C630)*(1-$D630/$C630)/$C630+$M$13^2/(4*$C630^2))/(1+$M$13^2/$C630)))</f>
        <v/>
      </c>
      <c r="I630" s="12">
        <f>IF($G630="","",MIN(1,(($D630/$C630)+$M$13^2/(2*$C630))/(1+$M$13^2/$C630)+$M$13*SQRT(($D630/$C630)*(1-$D630/$C630)/$C630+$M$13^2/(4*$C630^2))/(1+$M$13^2/$C630)))</f>
        <v/>
      </c>
      <c r="J630" s="23">
        <f>IF($A630="","",IF(LEFT(TRIM($A630),5)="Total","ignored: a Total row",IF($F630="no match","BLOCK NOW: nothing to do with what you sell",IF($G630="","WATCH: no clicks yet",IF($I630&lt;$M$14,"BLOCK: had a fair chance, confidently below",IF($H630&gt;$M$14,"KEEP: confidently above the benchmark",IF($C630&lt;$M$15,"WATCH: too few clicks to judge","WATCH: undecided")))))))</f>
        <v/>
      </c>
      <c r="K630" s="24">
        <f>IF(OR($A630="",LEFT(TRIM($A630),5)="Total"),0,1)</f>
        <v/>
      </c>
    </row>
    <row r="631">
      <c r="F631" s="23">
        <f>IF(OR($A631="",LEFT(TRIM($A631),5)="Total"),"",IF(OR(IF($M$4="",FALSE,ISNUMBER(SEARCH($M$4,$A631))),IF($M$5="",FALSE,ISNUMBER(SEARCH($M$5,$A631))),IF($M$6="",FALSE,ISNUMBER(SEARCH($M$6,$A631))),IF($M$7="",FALSE,ISNUMBER(SEARCH($M$7,$A631))),IF($M$8="",FALSE,ISNUMBER(SEARCH($M$8,$A631)))),"match","no match"))</f>
        <v/>
      </c>
      <c r="G631" s="12">
        <f>IF(OR(OR($A631="",LEFT(TRIM($A631),5)="Total"),NOT(ISNUMBER($C631)),$C631=0),"",$D631/$C631)</f>
        <v/>
      </c>
      <c r="H631" s="12">
        <f>IF($G631="","",MAX(0,(($D631/$C631)+$M$13^2/(2*$C631))/(1+$M$13^2/$C631)-$M$13*SQRT(($D631/$C631)*(1-$D631/$C631)/$C631+$M$13^2/(4*$C631^2))/(1+$M$13^2/$C631)))</f>
        <v/>
      </c>
      <c r="I631" s="12">
        <f>IF($G631="","",MIN(1,(($D631/$C631)+$M$13^2/(2*$C631))/(1+$M$13^2/$C631)+$M$13*SQRT(($D631/$C631)*(1-$D631/$C631)/$C631+$M$13^2/(4*$C631^2))/(1+$M$13^2/$C631)))</f>
        <v/>
      </c>
      <c r="J631" s="23">
        <f>IF($A631="","",IF(LEFT(TRIM($A631),5)="Total","ignored: a Total row",IF($F631="no match","BLOCK NOW: nothing to do with what you sell",IF($G631="","WATCH: no clicks yet",IF($I631&lt;$M$14,"BLOCK: had a fair chance, confidently below",IF($H631&gt;$M$14,"KEEP: confidently above the benchmark",IF($C631&lt;$M$15,"WATCH: too few clicks to judge","WATCH: undecided")))))))</f>
        <v/>
      </c>
      <c r="K631" s="24">
        <f>IF(OR($A631="",LEFT(TRIM($A631),5)="Total"),0,1)</f>
        <v/>
      </c>
    </row>
    <row r="632">
      <c r="F632" s="23">
        <f>IF(OR($A632="",LEFT(TRIM($A632),5)="Total"),"",IF(OR(IF($M$4="",FALSE,ISNUMBER(SEARCH($M$4,$A632))),IF($M$5="",FALSE,ISNUMBER(SEARCH($M$5,$A632))),IF($M$6="",FALSE,ISNUMBER(SEARCH($M$6,$A632))),IF($M$7="",FALSE,ISNUMBER(SEARCH($M$7,$A632))),IF($M$8="",FALSE,ISNUMBER(SEARCH($M$8,$A632)))),"match","no match"))</f>
        <v/>
      </c>
      <c r="G632" s="12">
        <f>IF(OR(OR($A632="",LEFT(TRIM($A632),5)="Total"),NOT(ISNUMBER($C632)),$C632=0),"",$D632/$C632)</f>
        <v/>
      </c>
      <c r="H632" s="12">
        <f>IF($G632="","",MAX(0,(($D632/$C632)+$M$13^2/(2*$C632))/(1+$M$13^2/$C632)-$M$13*SQRT(($D632/$C632)*(1-$D632/$C632)/$C632+$M$13^2/(4*$C632^2))/(1+$M$13^2/$C632)))</f>
        <v/>
      </c>
      <c r="I632" s="12">
        <f>IF($G632="","",MIN(1,(($D632/$C632)+$M$13^2/(2*$C632))/(1+$M$13^2/$C632)+$M$13*SQRT(($D632/$C632)*(1-$D632/$C632)/$C632+$M$13^2/(4*$C632^2))/(1+$M$13^2/$C632)))</f>
        <v/>
      </c>
      <c r="J632" s="23">
        <f>IF($A632="","",IF(LEFT(TRIM($A632),5)="Total","ignored: a Total row",IF($F632="no match","BLOCK NOW: nothing to do with what you sell",IF($G632="","WATCH: no clicks yet",IF($I632&lt;$M$14,"BLOCK: had a fair chance, confidently below",IF($H632&gt;$M$14,"KEEP: confidently above the benchmark",IF($C632&lt;$M$15,"WATCH: too few clicks to judge","WATCH: undecided")))))))</f>
        <v/>
      </c>
      <c r="K632" s="24">
        <f>IF(OR($A632="",LEFT(TRIM($A632),5)="Total"),0,1)</f>
        <v/>
      </c>
    </row>
    <row r="633">
      <c r="F633" s="23">
        <f>IF(OR($A633="",LEFT(TRIM($A633),5)="Total"),"",IF(OR(IF($M$4="",FALSE,ISNUMBER(SEARCH($M$4,$A633))),IF($M$5="",FALSE,ISNUMBER(SEARCH($M$5,$A633))),IF($M$6="",FALSE,ISNUMBER(SEARCH($M$6,$A633))),IF($M$7="",FALSE,ISNUMBER(SEARCH($M$7,$A633))),IF($M$8="",FALSE,ISNUMBER(SEARCH($M$8,$A633)))),"match","no match"))</f>
        <v/>
      </c>
      <c r="G633" s="12">
        <f>IF(OR(OR($A633="",LEFT(TRIM($A633),5)="Total"),NOT(ISNUMBER($C633)),$C633=0),"",$D633/$C633)</f>
        <v/>
      </c>
      <c r="H633" s="12">
        <f>IF($G633="","",MAX(0,(($D633/$C633)+$M$13^2/(2*$C633))/(1+$M$13^2/$C633)-$M$13*SQRT(($D633/$C633)*(1-$D633/$C633)/$C633+$M$13^2/(4*$C633^2))/(1+$M$13^2/$C633)))</f>
        <v/>
      </c>
      <c r="I633" s="12">
        <f>IF($G633="","",MIN(1,(($D633/$C633)+$M$13^2/(2*$C633))/(1+$M$13^2/$C633)+$M$13*SQRT(($D633/$C633)*(1-$D633/$C633)/$C633+$M$13^2/(4*$C633^2))/(1+$M$13^2/$C633)))</f>
        <v/>
      </c>
      <c r="J633" s="23">
        <f>IF($A633="","",IF(LEFT(TRIM($A633),5)="Total","ignored: a Total row",IF($F633="no match","BLOCK NOW: nothing to do with what you sell",IF($G633="","WATCH: no clicks yet",IF($I633&lt;$M$14,"BLOCK: had a fair chance, confidently below",IF($H633&gt;$M$14,"KEEP: confidently above the benchmark",IF($C633&lt;$M$15,"WATCH: too few clicks to judge","WATCH: undecided")))))))</f>
        <v/>
      </c>
      <c r="K633" s="24">
        <f>IF(OR($A633="",LEFT(TRIM($A633),5)="Total"),0,1)</f>
        <v/>
      </c>
    </row>
    <row r="634">
      <c r="F634" s="23">
        <f>IF(OR($A634="",LEFT(TRIM($A634),5)="Total"),"",IF(OR(IF($M$4="",FALSE,ISNUMBER(SEARCH($M$4,$A634))),IF($M$5="",FALSE,ISNUMBER(SEARCH($M$5,$A634))),IF($M$6="",FALSE,ISNUMBER(SEARCH($M$6,$A634))),IF($M$7="",FALSE,ISNUMBER(SEARCH($M$7,$A634))),IF($M$8="",FALSE,ISNUMBER(SEARCH($M$8,$A634)))),"match","no match"))</f>
        <v/>
      </c>
      <c r="G634" s="12">
        <f>IF(OR(OR($A634="",LEFT(TRIM($A634),5)="Total"),NOT(ISNUMBER($C634)),$C634=0),"",$D634/$C634)</f>
        <v/>
      </c>
      <c r="H634" s="12">
        <f>IF($G634="","",MAX(0,(($D634/$C634)+$M$13^2/(2*$C634))/(1+$M$13^2/$C634)-$M$13*SQRT(($D634/$C634)*(1-$D634/$C634)/$C634+$M$13^2/(4*$C634^2))/(1+$M$13^2/$C634)))</f>
        <v/>
      </c>
      <c r="I634" s="12">
        <f>IF($G634="","",MIN(1,(($D634/$C634)+$M$13^2/(2*$C634))/(1+$M$13^2/$C634)+$M$13*SQRT(($D634/$C634)*(1-$D634/$C634)/$C634+$M$13^2/(4*$C634^2))/(1+$M$13^2/$C634)))</f>
        <v/>
      </c>
      <c r="J634" s="23">
        <f>IF($A634="","",IF(LEFT(TRIM($A634),5)="Total","ignored: a Total row",IF($F634="no match","BLOCK NOW: nothing to do with what you sell",IF($G634="","WATCH: no clicks yet",IF($I634&lt;$M$14,"BLOCK: had a fair chance, confidently below",IF($H634&gt;$M$14,"KEEP: confidently above the benchmark",IF($C634&lt;$M$15,"WATCH: too few clicks to judge","WATCH: undecided")))))))</f>
        <v/>
      </c>
      <c r="K634" s="24">
        <f>IF(OR($A634="",LEFT(TRIM($A634),5)="Total"),0,1)</f>
        <v/>
      </c>
    </row>
    <row r="635">
      <c r="F635" s="23">
        <f>IF(OR($A635="",LEFT(TRIM($A635),5)="Total"),"",IF(OR(IF($M$4="",FALSE,ISNUMBER(SEARCH($M$4,$A635))),IF($M$5="",FALSE,ISNUMBER(SEARCH($M$5,$A635))),IF($M$6="",FALSE,ISNUMBER(SEARCH($M$6,$A635))),IF($M$7="",FALSE,ISNUMBER(SEARCH($M$7,$A635))),IF($M$8="",FALSE,ISNUMBER(SEARCH($M$8,$A635)))),"match","no match"))</f>
        <v/>
      </c>
      <c r="G635" s="12">
        <f>IF(OR(OR($A635="",LEFT(TRIM($A635),5)="Total"),NOT(ISNUMBER($C635)),$C635=0),"",$D635/$C635)</f>
        <v/>
      </c>
      <c r="H635" s="12">
        <f>IF($G635="","",MAX(0,(($D635/$C635)+$M$13^2/(2*$C635))/(1+$M$13^2/$C635)-$M$13*SQRT(($D635/$C635)*(1-$D635/$C635)/$C635+$M$13^2/(4*$C635^2))/(1+$M$13^2/$C635)))</f>
        <v/>
      </c>
      <c r="I635" s="12">
        <f>IF($G635="","",MIN(1,(($D635/$C635)+$M$13^2/(2*$C635))/(1+$M$13^2/$C635)+$M$13*SQRT(($D635/$C635)*(1-$D635/$C635)/$C635+$M$13^2/(4*$C635^2))/(1+$M$13^2/$C635)))</f>
        <v/>
      </c>
      <c r="J635" s="23">
        <f>IF($A635="","",IF(LEFT(TRIM($A635),5)="Total","ignored: a Total row",IF($F635="no match","BLOCK NOW: nothing to do with what you sell",IF($G635="","WATCH: no clicks yet",IF($I635&lt;$M$14,"BLOCK: had a fair chance, confidently below",IF($H635&gt;$M$14,"KEEP: confidently above the benchmark",IF($C635&lt;$M$15,"WATCH: too few clicks to judge","WATCH: undecided")))))))</f>
        <v/>
      </c>
      <c r="K635" s="24">
        <f>IF(OR($A635="",LEFT(TRIM($A635),5)="Total"),0,1)</f>
        <v/>
      </c>
    </row>
    <row r="636">
      <c r="F636" s="23">
        <f>IF(OR($A636="",LEFT(TRIM($A636),5)="Total"),"",IF(OR(IF($M$4="",FALSE,ISNUMBER(SEARCH($M$4,$A636))),IF($M$5="",FALSE,ISNUMBER(SEARCH($M$5,$A636))),IF($M$6="",FALSE,ISNUMBER(SEARCH($M$6,$A636))),IF($M$7="",FALSE,ISNUMBER(SEARCH($M$7,$A636))),IF($M$8="",FALSE,ISNUMBER(SEARCH($M$8,$A636)))),"match","no match"))</f>
        <v/>
      </c>
      <c r="G636" s="12">
        <f>IF(OR(OR($A636="",LEFT(TRIM($A636),5)="Total"),NOT(ISNUMBER($C636)),$C636=0),"",$D636/$C636)</f>
        <v/>
      </c>
      <c r="H636" s="12">
        <f>IF($G636="","",MAX(0,(($D636/$C636)+$M$13^2/(2*$C636))/(1+$M$13^2/$C636)-$M$13*SQRT(($D636/$C636)*(1-$D636/$C636)/$C636+$M$13^2/(4*$C636^2))/(1+$M$13^2/$C636)))</f>
        <v/>
      </c>
      <c r="I636" s="12">
        <f>IF($G636="","",MIN(1,(($D636/$C636)+$M$13^2/(2*$C636))/(1+$M$13^2/$C636)+$M$13*SQRT(($D636/$C636)*(1-$D636/$C636)/$C636+$M$13^2/(4*$C636^2))/(1+$M$13^2/$C636)))</f>
        <v/>
      </c>
      <c r="J636" s="23">
        <f>IF($A636="","",IF(LEFT(TRIM($A636),5)="Total","ignored: a Total row",IF($F636="no match","BLOCK NOW: nothing to do with what you sell",IF($G636="","WATCH: no clicks yet",IF($I636&lt;$M$14,"BLOCK: had a fair chance, confidently below",IF($H636&gt;$M$14,"KEEP: confidently above the benchmark",IF($C636&lt;$M$15,"WATCH: too few clicks to judge","WATCH: undecided")))))))</f>
        <v/>
      </c>
      <c r="K636" s="24">
        <f>IF(OR($A636="",LEFT(TRIM($A636),5)="Total"),0,1)</f>
        <v/>
      </c>
    </row>
    <row r="637">
      <c r="F637" s="23">
        <f>IF(OR($A637="",LEFT(TRIM($A637),5)="Total"),"",IF(OR(IF($M$4="",FALSE,ISNUMBER(SEARCH($M$4,$A637))),IF($M$5="",FALSE,ISNUMBER(SEARCH($M$5,$A637))),IF($M$6="",FALSE,ISNUMBER(SEARCH($M$6,$A637))),IF($M$7="",FALSE,ISNUMBER(SEARCH($M$7,$A637))),IF($M$8="",FALSE,ISNUMBER(SEARCH($M$8,$A637)))),"match","no match"))</f>
        <v/>
      </c>
      <c r="G637" s="12">
        <f>IF(OR(OR($A637="",LEFT(TRIM($A637),5)="Total"),NOT(ISNUMBER($C637)),$C637=0),"",$D637/$C637)</f>
        <v/>
      </c>
      <c r="H637" s="12">
        <f>IF($G637="","",MAX(0,(($D637/$C637)+$M$13^2/(2*$C637))/(1+$M$13^2/$C637)-$M$13*SQRT(($D637/$C637)*(1-$D637/$C637)/$C637+$M$13^2/(4*$C637^2))/(1+$M$13^2/$C637)))</f>
        <v/>
      </c>
      <c r="I637" s="12">
        <f>IF($G637="","",MIN(1,(($D637/$C637)+$M$13^2/(2*$C637))/(1+$M$13^2/$C637)+$M$13*SQRT(($D637/$C637)*(1-$D637/$C637)/$C637+$M$13^2/(4*$C637^2))/(1+$M$13^2/$C637)))</f>
        <v/>
      </c>
      <c r="J637" s="23">
        <f>IF($A637="","",IF(LEFT(TRIM($A637),5)="Total","ignored: a Total row",IF($F637="no match","BLOCK NOW: nothing to do with what you sell",IF($G637="","WATCH: no clicks yet",IF($I637&lt;$M$14,"BLOCK: had a fair chance, confidently below",IF($H637&gt;$M$14,"KEEP: confidently above the benchmark",IF($C637&lt;$M$15,"WATCH: too few clicks to judge","WATCH: undecided")))))))</f>
        <v/>
      </c>
      <c r="K637" s="24">
        <f>IF(OR($A637="",LEFT(TRIM($A637),5)="Total"),0,1)</f>
        <v/>
      </c>
    </row>
    <row r="638">
      <c r="F638" s="23">
        <f>IF(OR($A638="",LEFT(TRIM($A638),5)="Total"),"",IF(OR(IF($M$4="",FALSE,ISNUMBER(SEARCH($M$4,$A638))),IF($M$5="",FALSE,ISNUMBER(SEARCH($M$5,$A638))),IF($M$6="",FALSE,ISNUMBER(SEARCH($M$6,$A638))),IF($M$7="",FALSE,ISNUMBER(SEARCH($M$7,$A638))),IF($M$8="",FALSE,ISNUMBER(SEARCH($M$8,$A638)))),"match","no match"))</f>
        <v/>
      </c>
      <c r="G638" s="12">
        <f>IF(OR(OR($A638="",LEFT(TRIM($A638),5)="Total"),NOT(ISNUMBER($C638)),$C638=0),"",$D638/$C638)</f>
        <v/>
      </c>
      <c r="H638" s="12">
        <f>IF($G638="","",MAX(0,(($D638/$C638)+$M$13^2/(2*$C638))/(1+$M$13^2/$C638)-$M$13*SQRT(($D638/$C638)*(1-$D638/$C638)/$C638+$M$13^2/(4*$C638^2))/(1+$M$13^2/$C638)))</f>
        <v/>
      </c>
      <c r="I638" s="12">
        <f>IF($G638="","",MIN(1,(($D638/$C638)+$M$13^2/(2*$C638))/(1+$M$13^2/$C638)+$M$13*SQRT(($D638/$C638)*(1-$D638/$C638)/$C638+$M$13^2/(4*$C638^2))/(1+$M$13^2/$C638)))</f>
        <v/>
      </c>
      <c r="J638" s="23">
        <f>IF($A638="","",IF(LEFT(TRIM($A638),5)="Total","ignored: a Total row",IF($F638="no match","BLOCK NOW: nothing to do with what you sell",IF($G638="","WATCH: no clicks yet",IF($I638&lt;$M$14,"BLOCK: had a fair chance, confidently below",IF($H638&gt;$M$14,"KEEP: confidently above the benchmark",IF($C638&lt;$M$15,"WATCH: too few clicks to judge","WATCH: undecided")))))))</f>
        <v/>
      </c>
      <c r="K638" s="24">
        <f>IF(OR($A638="",LEFT(TRIM($A638),5)="Total"),0,1)</f>
        <v/>
      </c>
    </row>
    <row r="639">
      <c r="F639" s="23">
        <f>IF(OR($A639="",LEFT(TRIM($A639),5)="Total"),"",IF(OR(IF($M$4="",FALSE,ISNUMBER(SEARCH($M$4,$A639))),IF($M$5="",FALSE,ISNUMBER(SEARCH($M$5,$A639))),IF($M$6="",FALSE,ISNUMBER(SEARCH($M$6,$A639))),IF($M$7="",FALSE,ISNUMBER(SEARCH($M$7,$A639))),IF($M$8="",FALSE,ISNUMBER(SEARCH($M$8,$A639)))),"match","no match"))</f>
        <v/>
      </c>
      <c r="G639" s="12">
        <f>IF(OR(OR($A639="",LEFT(TRIM($A639),5)="Total"),NOT(ISNUMBER($C639)),$C639=0),"",$D639/$C639)</f>
        <v/>
      </c>
      <c r="H639" s="12">
        <f>IF($G639="","",MAX(0,(($D639/$C639)+$M$13^2/(2*$C639))/(1+$M$13^2/$C639)-$M$13*SQRT(($D639/$C639)*(1-$D639/$C639)/$C639+$M$13^2/(4*$C639^2))/(1+$M$13^2/$C639)))</f>
        <v/>
      </c>
      <c r="I639" s="12">
        <f>IF($G639="","",MIN(1,(($D639/$C639)+$M$13^2/(2*$C639))/(1+$M$13^2/$C639)+$M$13*SQRT(($D639/$C639)*(1-$D639/$C639)/$C639+$M$13^2/(4*$C639^2))/(1+$M$13^2/$C639)))</f>
        <v/>
      </c>
      <c r="J639" s="23">
        <f>IF($A639="","",IF(LEFT(TRIM($A639),5)="Total","ignored: a Total row",IF($F639="no match","BLOCK NOW: nothing to do with what you sell",IF($G639="","WATCH: no clicks yet",IF($I639&lt;$M$14,"BLOCK: had a fair chance, confidently below",IF($H639&gt;$M$14,"KEEP: confidently above the benchmark",IF($C639&lt;$M$15,"WATCH: too few clicks to judge","WATCH: undecided")))))))</f>
        <v/>
      </c>
      <c r="K639" s="24">
        <f>IF(OR($A639="",LEFT(TRIM($A639),5)="Total"),0,1)</f>
        <v/>
      </c>
    </row>
    <row r="640">
      <c r="F640" s="23">
        <f>IF(OR($A640="",LEFT(TRIM($A640),5)="Total"),"",IF(OR(IF($M$4="",FALSE,ISNUMBER(SEARCH($M$4,$A640))),IF($M$5="",FALSE,ISNUMBER(SEARCH($M$5,$A640))),IF($M$6="",FALSE,ISNUMBER(SEARCH($M$6,$A640))),IF($M$7="",FALSE,ISNUMBER(SEARCH($M$7,$A640))),IF($M$8="",FALSE,ISNUMBER(SEARCH($M$8,$A640)))),"match","no match"))</f>
        <v/>
      </c>
      <c r="G640" s="12">
        <f>IF(OR(OR($A640="",LEFT(TRIM($A640),5)="Total"),NOT(ISNUMBER($C640)),$C640=0),"",$D640/$C640)</f>
        <v/>
      </c>
      <c r="H640" s="12">
        <f>IF($G640="","",MAX(0,(($D640/$C640)+$M$13^2/(2*$C640))/(1+$M$13^2/$C640)-$M$13*SQRT(($D640/$C640)*(1-$D640/$C640)/$C640+$M$13^2/(4*$C640^2))/(1+$M$13^2/$C640)))</f>
        <v/>
      </c>
      <c r="I640" s="12">
        <f>IF($G640="","",MIN(1,(($D640/$C640)+$M$13^2/(2*$C640))/(1+$M$13^2/$C640)+$M$13*SQRT(($D640/$C640)*(1-$D640/$C640)/$C640+$M$13^2/(4*$C640^2))/(1+$M$13^2/$C640)))</f>
        <v/>
      </c>
      <c r="J640" s="23">
        <f>IF($A640="","",IF(LEFT(TRIM($A640),5)="Total","ignored: a Total row",IF($F640="no match","BLOCK NOW: nothing to do with what you sell",IF($G640="","WATCH: no clicks yet",IF($I640&lt;$M$14,"BLOCK: had a fair chance, confidently below",IF($H640&gt;$M$14,"KEEP: confidently above the benchmark",IF($C640&lt;$M$15,"WATCH: too few clicks to judge","WATCH: undecided")))))))</f>
        <v/>
      </c>
      <c r="K640" s="24">
        <f>IF(OR($A640="",LEFT(TRIM($A640),5)="Total"),0,1)</f>
        <v/>
      </c>
    </row>
    <row r="641">
      <c r="F641" s="23">
        <f>IF(OR($A641="",LEFT(TRIM($A641),5)="Total"),"",IF(OR(IF($M$4="",FALSE,ISNUMBER(SEARCH($M$4,$A641))),IF($M$5="",FALSE,ISNUMBER(SEARCH($M$5,$A641))),IF($M$6="",FALSE,ISNUMBER(SEARCH($M$6,$A641))),IF($M$7="",FALSE,ISNUMBER(SEARCH($M$7,$A641))),IF($M$8="",FALSE,ISNUMBER(SEARCH($M$8,$A641)))),"match","no match"))</f>
        <v/>
      </c>
      <c r="G641" s="12">
        <f>IF(OR(OR($A641="",LEFT(TRIM($A641),5)="Total"),NOT(ISNUMBER($C641)),$C641=0),"",$D641/$C641)</f>
        <v/>
      </c>
      <c r="H641" s="12">
        <f>IF($G641="","",MAX(0,(($D641/$C641)+$M$13^2/(2*$C641))/(1+$M$13^2/$C641)-$M$13*SQRT(($D641/$C641)*(1-$D641/$C641)/$C641+$M$13^2/(4*$C641^2))/(1+$M$13^2/$C641)))</f>
        <v/>
      </c>
      <c r="I641" s="12">
        <f>IF($G641="","",MIN(1,(($D641/$C641)+$M$13^2/(2*$C641))/(1+$M$13^2/$C641)+$M$13*SQRT(($D641/$C641)*(1-$D641/$C641)/$C641+$M$13^2/(4*$C641^2))/(1+$M$13^2/$C641)))</f>
        <v/>
      </c>
      <c r="J641" s="23">
        <f>IF($A641="","",IF(LEFT(TRIM($A641),5)="Total","ignored: a Total row",IF($F641="no match","BLOCK NOW: nothing to do with what you sell",IF($G641="","WATCH: no clicks yet",IF($I641&lt;$M$14,"BLOCK: had a fair chance, confidently below",IF($H641&gt;$M$14,"KEEP: confidently above the benchmark",IF($C641&lt;$M$15,"WATCH: too few clicks to judge","WATCH: undecided")))))))</f>
        <v/>
      </c>
      <c r="K641" s="24">
        <f>IF(OR($A641="",LEFT(TRIM($A641),5)="Total"),0,1)</f>
        <v/>
      </c>
    </row>
    <row r="642">
      <c r="F642" s="23">
        <f>IF(OR($A642="",LEFT(TRIM($A642),5)="Total"),"",IF(OR(IF($M$4="",FALSE,ISNUMBER(SEARCH($M$4,$A642))),IF($M$5="",FALSE,ISNUMBER(SEARCH($M$5,$A642))),IF($M$6="",FALSE,ISNUMBER(SEARCH($M$6,$A642))),IF($M$7="",FALSE,ISNUMBER(SEARCH($M$7,$A642))),IF($M$8="",FALSE,ISNUMBER(SEARCH($M$8,$A642)))),"match","no match"))</f>
        <v/>
      </c>
      <c r="G642" s="12">
        <f>IF(OR(OR($A642="",LEFT(TRIM($A642),5)="Total"),NOT(ISNUMBER($C642)),$C642=0),"",$D642/$C642)</f>
        <v/>
      </c>
      <c r="H642" s="12">
        <f>IF($G642="","",MAX(0,(($D642/$C642)+$M$13^2/(2*$C642))/(1+$M$13^2/$C642)-$M$13*SQRT(($D642/$C642)*(1-$D642/$C642)/$C642+$M$13^2/(4*$C642^2))/(1+$M$13^2/$C642)))</f>
        <v/>
      </c>
      <c r="I642" s="12">
        <f>IF($G642="","",MIN(1,(($D642/$C642)+$M$13^2/(2*$C642))/(1+$M$13^2/$C642)+$M$13*SQRT(($D642/$C642)*(1-$D642/$C642)/$C642+$M$13^2/(4*$C642^2))/(1+$M$13^2/$C642)))</f>
        <v/>
      </c>
      <c r="J642" s="23">
        <f>IF($A642="","",IF(LEFT(TRIM($A642),5)="Total","ignored: a Total row",IF($F642="no match","BLOCK NOW: nothing to do with what you sell",IF($G642="","WATCH: no clicks yet",IF($I642&lt;$M$14,"BLOCK: had a fair chance, confidently below",IF($H642&gt;$M$14,"KEEP: confidently above the benchmark",IF($C642&lt;$M$15,"WATCH: too few clicks to judge","WATCH: undecided")))))))</f>
        <v/>
      </c>
      <c r="K642" s="24">
        <f>IF(OR($A642="",LEFT(TRIM($A642),5)="Total"),0,1)</f>
        <v/>
      </c>
    </row>
    <row r="643">
      <c r="F643" s="23">
        <f>IF(OR($A643="",LEFT(TRIM($A643),5)="Total"),"",IF(OR(IF($M$4="",FALSE,ISNUMBER(SEARCH($M$4,$A643))),IF($M$5="",FALSE,ISNUMBER(SEARCH($M$5,$A643))),IF($M$6="",FALSE,ISNUMBER(SEARCH($M$6,$A643))),IF($M$7="",FALSE,ISNUMBER(SEARCH($M$7,$A643))),IF($M$8="",FALSE,ISNUMBER(SEARCH($M$8,$A643)))),"match","no match"))</f>
        <v/>
      </c>
      <c r="G643" s="12">
        <f>IF(OR(OR($A643="",LEFT(TRIM($A643),5)="Total"),NOT(ISNUMBER($C643)),$C643=0),"",$D643/$C643)</f>
        <v/>
      </c>
      <c r="H643" s="12">
        <f>IF($G643="","",MAX(0,(($D643/$C643)+$M$13^2/(2*$C643))/(1+$M$13^2/$C643)-$M$13*SQRT(($D643/$C643)*(1-$D643/$C643)/$C643+$M$13^2/(4*$C643^2))/(1+$M$13^2/$C643)))</f>
        <v/>
      </c>
      <c r="I643" s="12">
        <f>IF($G643="","",MIN(1,(($D643/$C643)+$M$13^2/(2*$C643))/(1+$M$13^2/$C643)+$M$13*SQRT(($D643/$C643)*(1-$D643/$C643)/$C643+$M$13^2/(4*$C643^2))/(1+$M$13^2/$C643)))</f>
        <v/>
      </c>
      <c r="J643" s="23">
        <f>IF($A643="","",IF(LEFT(TRIM($A643),5)="Total","ignored: a Total row",IF($F643="no match","BLOCK NOW: nothing to do with what you sell",IF($G643="","WATCH: no clicks yet",IF($I643&lt;$M$14,"BLOCK: had a fair chance, confidently below",IF($H643&gt;$M$14,"KEEP: confidently above the benchmark",IF($C643&lt;$M$15,"WATCH: too few clicks to judge","WATCH: undecided")))))))</f>
        <v/>
      </c>
      <c r="K643" s="24">
        <f>IF(OR($A643="",LEFT(TRIM($A643),5)="Total"),0,1)</f>
        <v/>
      </c>
    </row>
    <row r="644">
      <c r="F644" s="23">
        <f>IF(OR($A644="",LEFT(TRIM($A644),5)="Total"),"",IF(OR(IF($M$4="",FALSE,ISNUMBER(SEARCH($M$4,$A644))),IF($M$5="",FALSE,ISNUMBER(SEARCH($M$5,$A644))),IF($M$6="",FALSE,ISNUMBER(SEARCH($M$6,$A644))),IF($M$7="",FALSE,ISNUMBER(SEARCH($M$7,$A644))),IF($M$8="",FALSE,ISNUMBER(SEARCH($M$8,$A644)))),"match","no match"))</f>
        <v/>
      </c>
      <c r="G644" s="12">
        <f>IF(OR(OR($A644="",LEFT(TRIM($A644),5)="Total"),NOT(ISNUMBER($C644)),$C644=0),"",$D644/$C644)</f>
        <v/>
      </c>
      <c r="H644" s="12">
        <f>IF($G644="","",MAX(0,(($D644/$C644)+$M$13^2/(2*$C644))/(1+$M$13^2/$C644)-$M$13*SQRT(($D644/$C644)*(1-$D644/$C644)/$C644+$M$13^2/(4*$C644^2))/(1+$M$13^2/$C644)))</f>
        <v/>
      </c>
      <c r="I644" s="12">
        <f>IF($G644="","",MIN(1,(($D644/$C644)+$M$13^2/(2*$C644))/(1+$M$13^2/$C644)+$M$13*SQRT(($D644/$C644)*(1-$D644/$C644)/$C644+$M$13^2/(4*$C644^2))/(1+$M$13^2/$C644)))</f>
        <v/>
      </c>
      <c r="J644" s="23">
        <f>IF($A644="","",IF(LEFT(TRIM($A644),5)="Total","ignored: a Total row",IF($F644="no match","BLOCK NOW: nothing to do with what you sell",IF($G644="","WATCH: no clicks yet",IF($I644&lt;$M$14,"BLOCK: had a fair chance, confidently below",IF($H644&gt;$M$14,"KEEP: confidently above the benchmark",IF($C644&lt;$M$15,"WATCH: too few clicks to judge","WATCH: undecided")))))))</f>
        <v/>
      </c>
      <c r="K644" s="24">
        <f>IF(OR($A644="",LEFT(TRIM($A644),5)="Total"),0,1)</f>
        <v/>
      </c>
    </row>
    <row r="645">
      <c r="F645" s="23">
        <f>IF(OR($A645="",LEFT(TRIM($A645),5)="Total"),"",IF(OR(IF($M$4="",FALSE,ISNUMBER(SEARCH($M$4,$A645))),IF($M$5="",FALSE,ISNUMBER(SEARCH($M$5,$A645))),IF($M$6="",FALSE,ISNUMBER(SEARCH($M$6,$A645))),IF($M$7="",FALSE,ISNUMBER(SEARCH($M$7,$A645))),IF($M$8="",FALSE,ISNUMBER(SEARCH($M$8,$A645)))),"match","no match"))</f>
        <v/>
      </c>
      <c r="G645" s="12">
        <f>IF(OR(OR($A645="",LEFT(TRIM($A645),5)="Total"),NOT(ISNUMBER($C645)),$C645=0),"",$D645/$C645)</f>
        <v/>
      </c>
      <c r="H645" s="12">
        <f>IF($G645="","",MAX(0,(($D645/$C645)+$M$13^2/(2*$C645))/(1+$M$13^2/$C645)-$M$13*SQRT(($D645/$C645)*(1-$D645/$C645)/$C645+$M$13^2/(4*$C645^2))/(1+$M$13^2/$C645)))</f>
        <v/>
      </c>
      <c r="I645" s="12">
        <f>IF($G645="","",MIN(1,(($D645/$C645)+$M$13^2/(2*$C645))/(1+$M$13^2/$C645)+$M$13*SQRT(($D645/$C645)*(1-$D645/$C645)/$C645+$M$13^2/(4*$C645^2))/(1+$M$13^2/$C645)))</f>
        <v/>
      </c>
      <c r="J645" s="23">
        <f>IF($A645="","",IF(LEFT(TRIM($A645),5)="Total","ignored: a Total row",IF($F645="no match","BLOCK NOW: nothing to do with what you sell",IF($G645="","WATCH: no clicks yet",IF($I645&lt;$M$14,"BLOCK: had a fair chance, confidently below",IF($H645&gt;$M$14,"KEEP: confidently above the benchmark",IF($C645&lt;$M$15,"WATCH: too few clicks to judge","WATCH: undecided")))))))</f>
        <v/>
      </c>
      <c r="K645" s="24">
        <f>IF(OR($A645="",LEFT(TRIM($A645),5)="Total"),0,1)</f>
        <v/>
      </c>
    </row>
    <row r="646">
      <c r="F646" s="23">
        <f>IF(OR($A646="",LEFT(TRIM($A646),5)="Total"),"",IF(OR(IF($M$4="",FALSE,ISNUMBER(SEARCH($M$4,$A646))),IF($M$5="",FALSE,ISNUMBER(SEARCH($M$5,$A646))),IF($M$6="",FALSE,ISNUMBER(SEARCH($M$6,$A646))),IF($M$7="",FALSE,ISNUMBER(SEARCH($M$7,$A646))),IF($M$8="",FALSE,ISNUMBER(SEARCH($M$8,$A646)))),"match","no match"))</f>
        <v/>
      </c>
      <c r="G646" s="12">
        <f>IF(OR(OR($A646="",LEFT(TRIM($A646),5)="Total"),NOT(ISNUMBER($C646)),$C646=0),"",$D646/$C646)</f>
        <v/>
      </c>
      <c r="H646" s="12">
        <f>IF($G646="","",MAX(0,(($D646/$C646)+$M$13^2/(2*$C646))/(1+$M$13^2/$C646)-$M$13*SQRT(($D646/$C646)*(1-$D646/$C646)/$C646+$M$13^2/(4*$C646^2))/(1+$M$13^2/$C646)))</f>
        <v/>
      </c>
      <c r="I646" s="12">
        <f>IF($G646="","",MIN(1,(($D646/$C646)+$M$13^2/(2*$C646))/(1+$M$13^2/$C646)+$M$13*SQRT(($D646/$C646)*(1-$D646/$C646)/$C646+$M$13^2/(4*$C646^2))/(1+$M$13^2/$C646)))</f>
        <v/>
      </c>
      <c r="J646" s="23">
        <f>IF($A646="","",IF(LEFT(TRIM($A646),5)="Total","ignored: a Total row",IF($F646="no match","BLOCK NOW: nothing to do with what you sell",IF($G646="","WATCH: no clicks yet",IF($I646&lt;$M$14,"BLOCK: had a fair chance, confidently below",IF($H646&gt;$M$14,"KEEP: confidently above the benchmark",IF($C646&lt;$M$15,"WATCH: too few clicks to judge","WATCH: undecided")))))))</f>
        <v/>
      </c>
      <c r="K646" s="24">
        <f>IF(OR($A646="",LEFT(TRIM($A646),5)="Total"),0,1)</f>
        <v/>
      </c>
    </row>
    <row r="647">
      <c r="F647" s="23">
        <f>IF(OR($A647="",LEFT(TRIM($A647),5)="Total"),"",IF(OR(IF($M$4="",FALSE,ISNUMBER(SEARCH($M$4,$A647))),IF($M$5="",FALSE,ISNUMBER(SEARCH($M$5,$A647))),IF($M$6="",FALSE,ISNUMBER(SEARCH($M$6,$A647))),IF($M$7="",FALSE,ISNUMBER(SEARCH($M$7,$A647))),IF($M$8="",FALSE,ISNUMBER(SEARCH($M$8,$A647)))),"match","no match"))</f>
        <v/>
      </c>
      <c r="G647" s="12">
        <f>IF(OR(OR($A647="",LEFT(TRIM($A647),5)="Total"),NOT(ISNUMBER($C647)),$C647=0),"",$D647/$C647)</f>
        <v/>
      </c>
      <c r="H647" s="12">
        <f>IF($G647="","",MAX(0,(($D647/$C647)+$M$13^2/(2*$C647))/(1+$M$13^2/$C647)-$M$13*SQRT(($D647/$C647)*(1-$D647/$C647)/$C647+$M$13^2/(4*$C647^2))/(1+$M$13^2/$C647)))</f>
        <v/>
      </c>
      <c r="I647" s="12">
        <f>IF($G647="","",MIN(1,(($D647/$C647)+$M$13^2/(2*$C647))/(1+$M$13^2/$C647)+$M$13*SQRT(($D647/$C647)*(1-$D647/$C647)/$C647+$M$13^2/(4*$C647^2))/(1+$M$13^2/$C647)))</f>
        <v/>
      </c>
      <c r="J647" s="23">
        <f>IF($A647="","",IF(LEFT(TRIM($A647),5)="Total","ignored: a Total row",IF($F647="no match","BLOCK NOW: nothing to do with what you sell",IF($G647="","WATCH: no clicks yet",IF($I647&lt;$M$14,"BLOCK: had a fair chance, confidently below",IF($H647&gt;$M$14,"KEEP: confidently above the benchmark",IF($C647&lt;$M$15,"WATCH: too few clicks to judge","WATCH: undecided")))))))</f>
        <v/>
      </c>
      <c r="K647" s="24">
        <f>IF(OR($A647="",LEFT(TRIM($A647),5)="Total"),0,1)</f>
        <v/>
      </c>
    </row>
    <row r="648">
      <c r="F648" s="23">
        <f>IF(OR($A648="",LEFT(TRIM($A648),5)="Total"),"",IF(OR(IF($M$4="",FALSE,ISNUMBER(SEARCH($M$4,$A648))),IF($M$5="",FALSE,ISNUMBER(SEARCH($M$5,$A648))),IF($M$6="",FALSE,ISNUMBER(SEARCH($M$6,$A648))),IF($M$7="",FALSE,ISNUMBER(SEARCH($M$7,$A648))),IF($M$8="",FALSE,ISNUMBER(SEARCH($M$8,$A648)))),"match","no match"))</f>
        <v/>
      </c>
      <c r="G648" s="12">
        <f>IF(OR(OR($A648="",LEFT(TRIM($A648),5)="Total"),NOT(ISNUMBER($C648)),$C648=0),"",$D648/$C648)</f>
        <v/>
      </c>
      <c r="H648" s="12">
        <f>IF($G648="","",MAX(0,(($D648/$C648)+$M$13^2/(2*$C648))/(1+$M$13^2/$C648)-$M$13*SQRT(($D648/$C648)*(1-$D648/$C648)/$C648+$M$13^2/(4*$C648^2))/(1+$M$13^2/$C648)))</f>
        <v/>
      </c>
      <c r="I648" s="12">
        <f>IF($G648="","",MIN(1,(($D648/$C648)+$M$13^2/(2*$C648))/(1+$M$13^2/$C648)+$M$13*SQRT(($D648/$C648)*(1-$D648/$C648)/$C648+$M$13^2/(4*$C648^2))/(1+$M$13^2/$C648)))</f>
        <v/>
      </c>
      <c r="J648" s="23">
        <f>IF($A648="","",IF(LEFT(TRIM($A648),5)="Total","ignored: a Total row",IF($F648="no match","BLOCK NOW: nothing to do with what you sell",IF($G648="","WATCH: no clicks yet",IF($I648&lt;$M$14,"BLOCK: had a fair chance, confidently below",IF($H648&gt;$M$14,"KEEP: confidently above the benchmark",IF($C648&lt;$M$15,"WATCH: too few clicks to judge","WATCH: undecided")))))))</f>
        <v/>
      </c>
      <c r="K648" s="24">
        <f>IF(OR($A648="",LEFT(TRIM($A648),5)="Total"),0,1)</f>
        <v/>
      </c>
    </row>
    <row r="649">
      <c r="F649" s="23">
        <f>IF(OR($A649="",LEFT(TRIM($A649),5)="Total"),"",IF(OR(IF($M$4="",FALSE,ISNUMBER(SEARCH($M$4,$A649))),IF($M$5="",FALSE,ISNUMBER(SEARCH($M$5,$A649))),IF($M$6="",FALSE,ISNUMBER(SEARCH($M$6,$A649))),IF($M$7="",FALSE,ISNUMBER(SEARCH($M$7,$A649))),IF($M$8="",FALSE,ISNUMBER(SEARCH($M$8,$A649)))),"match","no match"))</f>
        <v/>
      </c>
      <c r="G649" s="12">
        <f>IF(OR(OR($A649="",LEFT(TRIM($A649),5)="Total"),NOT(ISNUMBER($C649)),$C649=0),"",$D649/$C649)</f>
        <v/>
      </c>
      <c r="H649" s="12">
        <f>IF($G649="","",MAX(0,(($D649/$C649)+$M$13^2/(2*$C649))/(1+$M$13^2/$C649)-$M$13*SQRT(($D649/$C649)*(1-$D649/$C649)/$C649+$M$13^2/(4*$C649^2))/(1+$M$13^2/$C649)))</f>
        <v/>
      </c>
      <c r="I649" s="12">
        <f>IF($G649="","",MIN(1,(($D649/$C649)+$M$13^2/(2*$C649))/(1+$M$13^2/$C649)+$M$13*SQRT(($D649/$C649)*(1-$D649/$C649)/$C649+$M$13^2/(4*$C649^2))/(1+$M$13^2/$C649)))</f>
        <v/>
      </c>
      <c r="J649" s="23">
        <f>IF($A649="","",IF(LEFT(TRIM($A649),5)="Total","ignored: a Total row",IF($F649="no match","BLOCK NOW: nothing to do with what you sell",IF($G649="","WATCH: no clicks yet",IF($I649&lt;$M$14,"BLOCK: had a fair chance, confidently below",IF($H649&gt;$M$14,"KEEP: confidently above the benchmark",IF($C649&lt;$M$15,"WATCH: too few clicks to judge","WATCH: undecided")))))))</f>
        <v/>
      </c>
      <c r="K649" s="24">
        <f>IF(OR($A649="",LEFT(TRIM($A649),5)="Total"),0,1)</f>
        <v/>
      </c>
    </row>
    <row r="650">
      <c r="F650" s="23">
        <f>IF(OR($A650="",LEFT(TRIM($A650),5)="Total"),"",IF(OR(IF($M$4="",FALSE,ISNUMBER(SEARCH($M$4,$A650))),IF($M$5="",FALSE,ISNUMBER(SEARCH($M$5,$A650))),IF($M$6="",FALSE,ISNUMBER(SEARCH($M$6,$A650))),IF($M$7="",FALSE,ISNUMBER(SEARCH($M$7,$A650))),IF($M$8="",FALSE,ISNUMBER(SEARCH($M$8,$A650)))),"match","no match"))</f>
        <v/>
      </c>
      <c r="G650" s="12">
        <f>IF(OR(OR($A650="",LEFT(TRIM($A650),5)="Total"),NOT(ISNUMBER($C650)),$C650=0),"",$D650/$C650)</f>
        <v/>
      </c>
      <c r="H650" s="12">
        <f>IF($G650="","",MAX(0,(($D650/$C650)+$M$13^2/(2*$C650))/(1+$M$13^2/$C650)-$M$13*SQRT(($D650/$C650)*(1-$D650/$C650)/$C650+$M$13^2/(4*$C650^2))/(1+$M$13^2/$C650)))</f>
        <v/>
      </c>
      <c r="I650" s="12">
        <f>IF($G650="","",MIN(1,(($D650/$C650)+$M$13^2/(2*$C650))/(1+$M$13^2/$C650)+$M$13*SQRT(($D650/$C650)*(1-$D650/$C650)/$C650+$M$13^2/(4*$C650^2))/(1+$M$13^2/$C650)))</f>
        <v/>
      </c>
      <c r="J650" s="23">
        <f>IF($A650="","",IF(LEFT(TRIM($A650),5)="Total","ignored: a Total row",IF($F650="no match","BLOCK NOW: nothing to do with what you sell",IF($G650="","WATCH: no clicks yet",IF($I650&lt;$M$14,"BLOCK: had a fair chance, confidently below",IF($H650&gt;$M$14,"KEEP: confidently above the benchmark",IF($C650&lt;$M$15,"WATCH: too few clicks to judge","WATCH: undecided")))))))</f>
        <v/>
      </c>
      <c r="K650" s="24">
        <f>IF(OR($A650="",LEFT(TRIM($A650),5)="Total"),0,1)</f>
        <v/>
      </c>
    </row>
    <row r="651">
      <c r="F651" s="23">
        <f>IF(OR($A651="",LEFT(TRIM($A651),5)="Total"),"",IF(OR(IF($M$4="",FALSE,ISNUMBER(SEARCH($M$4,$A651))),IF($M$5="",FALSE,ISNUMBER(SEARCH($M$5,$A651))),IF($M$6="",FALSE,ISNUMBER(SEARCH($M$6,$A651))),IF($M$7="",FALSE,ISNUMBER(SEARCH($M$7,$A651))),IF($M$8="",FALSE,ISNUMBER(SEARCH($M$8,$A651)))),"match","no match"))</f>
        <v/>
      </c>
      <c r="G651" s="12">
        <f>IF(OR(OR($A651="",LEFT(TRIM($A651),5)="Total"),NOT(ISNUMBER($C651)),$C651=0),"",$D651/$C651)</f>
        <v/>
      </c>
      <c r="H651" s="12">
        <f>IF($G651="","",MAX(0,(($D651/$C651)+$M$13^2/(2*$C651))/(1+$M$13^2/$C651)-$M$13*SQRT(($D651/$C651)*(1-$D651/$C651)/$C651+$M$13^2/(4*$C651^2))/(1+$M$13^2/$C651)))</f>
        <v/>
      </c>
      <c r="I651" s="12">
        <f>IF($G651="","",MIN(1,(($D651/$C651)+$M$13^2/(2*$C651))/(1+$M$13^2/$C651)+$M$13*SQRT(($D651/$C651)*(1-$D651/$C651)/$C651+$M$13^2/(4*$C651^2))/(1+$M$13^2/$C651)))</f>
        <v/>
      </c>
      <c r="J651" s="23">
        <f>IF($A651="","",IF(LEFT(TRIM($A651),5)="Total","ignored: a Total row",IF($F651="no match","BLOCK NOW: nothing to do with what you sell",IF($G651="","WATCH: no clicks yet",IF($I651&lt;$M$14,"BLOCK: had a fair chance, confidently below",IF($H651&gt;$M$14,"KEEP: confidently above the benchmark",IF($C651&lt;$M$15,"WATCH: too few clicks to judge","WATCH: undecided")))))))</f>
        <v/>
      </c>
      <c r="K651" s="24">
        <f>IF(OR($A651="",LEFT(TRIM($A651),5)="Total"),0,1)</f>
        <v/>
      </c>
    </row>
    <row r="652">
      <c r="F652" s="23">
        <f>IF(OR($A652="",LEFT(TRIM($A652),5)="Total"),"",IF(OR(IF($M$4="",FALSE,ISNUMBER(SEARCH($M$4,$A652))),IF($M$5="",FALSE,ISNUMBER(SEARCH($M$5,$A652))),IF($M$6="",FALSE,ISNUMBER(SEARCH($M$6,$A652))),IF($M$7="",FALSE,ISNUMBER(SEARCH($M$7,$A652))),IF($M$8="",FALSE,ISNUMBER(SEARCH($M$8,$A652)))),"match","no match"))</f>
        <v/>
      </c>
      <c r="G652" s="12">
        <f>IF(OR(OR($A652="",LEFT(TRIM($A652),5)="Total"),NOT(ISNUMBER($C652)),$C652=0),"",$D652/$C652)</f>
        <v/>
      </c>
      <c r="H652" s="12">
        <f>IF($G652="","",MAX(0,(($D652/$C652)+$M$13^2/(2*$C652))/(1+$M$13^2/$C652)-$M$13*SQRT(($D652/$C652)*(1-$D652/$C652)/$C652+$M$13^2/(4*$C652^2))/(1+$M$13^2/$C652)))</f>
        <v/>
      </c>
      <c r="I652" s="12">
        <f>IF($G652="","",MIN(1,(($D652/$C652)+$M$13^2/(2*$C652))/(1+$M$13^2/$C652)+$M$13*SQRT(($D652/$C652)*(1-$D652/$C652)/$C652+$M$13^2/(4*$C652^2))/(1+$M$13^2/$C652)))</f>
        <v/>
      </c>
      <c r="J652" s="23">
        <f>IF($A652="","",IF(LEFT(TRIM($A652),5)="Total","ignored: a Total row",IF($F652="no match","BLOCK NOW: nothing to do with what you sell",IF($G652="","WATCH: no clicks yet",IF($I652&lt;$M$14,"BLOCK: had a fair chance, confidently below",IF($H652&gt;$M$14,"KEEP: confidently above the benchmark",IF($C652&lt;$M$15,"WATCH: too few clicks to judge","WATCH: undecided")))))))</f>
        <v/>
      </c>
      <c r="K652" s="24">
        <f>IF(OR($A652="",LEFT(TRIM($A652),5)="Total"),0,1)</f>
        <v/>
      </c>
    </row>
    <row r="653">
      <c r="F653" s="23">
        <f>IF(OR($A653="",LEFT(TRIM($A653),5)="Total"),"",IF(OR(IF($M$4="",FALSE,ISNUMBER(SEARCH($M$4,$A653))),IF($M$5="",FALSE,ISNUMBER(SEARCH($M$5,$A653))),IF($M$6="",FALSE,ISNUMBER(SEARCH($M$6,$A653))),IF($M$7="",FALSE,ISNUMBER(SEARCH($M$7,$A653))),IF($M$8="",FALSE,ISNUMBER(SEARCH($M$8,$A653)))),"match","no match"))</f>
        <v/>
      </c>
      <c r="G653" s="12">
        <f>IF(OR(OR($A653="",LEFT(TRIM($A653),5)="Total"),NOT(ISNUMBER($C653)),$C653=0),"",$D653/$C653)</f>
        <v/>
      </c>
      <c r="H653" s="12">
        <f>IF($G653="","",MAX(0,(($D653/$C653)+$M$13^2/(2*$C653))/(1+$M$13^2/$C653)-$M$13*SQRT(($D653/$C653)*(1-$D653/$C653)/$C653+$M$13^2/(4*$C653^2))/(1+$M$13^2/$C653)))</f>
        <v/>
      </c>
      <c r="I653" s="12">
        <f>IF($G653="","",MIN(1,(($D653/$C653)+$M$13^2/(2*$C653))/(1+$M$13^2/$C653)+$M$13*SQRT(($D653/$C653)*(1-$D653/$C653)/$C653+$M$13^2/(4*$C653^2))/(1+$M$13^2/$C653)))</f>
        <v/>
      </c>
      <c r="J653" s="23">
        <f>IF($A653="","",IF(LEFT(TRIM($A653),5)="Total","ignored: a Total row",IF($F653="no match","BLOCK NOW: nothing to do with what you sell",IF($G653="","WATCH: no clicks yet",IF($I653&lt;$M$14,"BLOCK: had a fair chance, confidently below",IF($H653&gt;$M$14,"KEEP: confidently above the benchmark",IF($C653&lt;$M$15,"WATCH: too few clicks to judge","WATCH: undecided")))))))</f>
        <v/>
      </c>
      <c r="K653" s="24">
        <f>IF(OR($A653="",LEFT(TRIM($A653),5)="Total"),0,1)</f>
        <v/>
      </c>
    </row>
    <row r="654">
      <c r="F654" s="23">
        <f>IF(OR($A654="",LEFT(TRIM($A654),5)="Total"),"",IF(OR(IF($M$4="",FALSE,ISNUMBER(SEARCH($M$4,$A654))),IF($M$5="",FALSE,ISNUMBER(SEARCH($M$5,$A654))),IF($M$6="",FALSE,ISNUMBER(SEARCH($M$6,$A654))),IF($M$7="",FALSE,ISNUMBER(SEARCH($M$7,$A654))),IF($M$8="",FALSE,ISNUMBER(SEARCH($M$8,$A654)))),"match","no match"))</f>
        <v/>
      </c>
      <c r="G654" s="12">
        <f>IF(OR(OR($A654="",LEFT(TRIM($A654),5)="Total"),NOT(ISNUMBER($C654)),$C654=0),"",$D654/$C654)</f>
        <v/>
      </c>
      <c r="H654" s="12">
        <f>IF($G654="","",MAX(0,(($D654/$C654)+$M$13^2/(2*$C654))/(1+$M$13^2/$C654)-$M$13*SQRT(($D654/$C654)*(1-$D654/$C654)/$C654+$M$13^2/(4*$C654^2))/(1+$M$13^2/$C654)))</f>
        <v/>
      </c>
      <c r="I654" s="12">
        <f>IF($G654="","",MIN(1,(($D654/$C654)+$M$13^2/(2*$C654))/(1+$M$13^2/$C654)+$M$13*SQRT(($D654/$C654)*(1-$D654/$C654)/$C654+$M$13^2/(4*$C654^2))/(1+$M$13^2/$C654)))</f>
        <v/>
      </c>
      <c r="J654" s="23">
        <f>IF($A654="","",IF(LEFT(TRIM($A654),5)="Total","ignored: a Total row",IF($F654="no match","BLOCK NOW: nothing to do with what you sell",IF($G654="","WATCH: no clicks yet",IF($I654&lt;$M$14,"BLOCK: had a fair chance, confidently below",IF($H654&gt;$M$14,"KEEP: confidently above the benchmark",IF($C654&lt;$M$15,"WATCH: too few clicks to judge","WATCH: undecided")))))))</f>
        <v/>
      </c>
      <c r="K654" s="24">
        <f>IF(OR($A654="",LEFT(TRIM($A654),5)="Total"),0,1)</f>
        <v/>
      </c>
    </row>
    <row r="655">
      <c r="F655" s="23">
        <f>IF(OR($A655="",LEFT(TRIM($A655),5)="Total"),"",IF(OR(IF($M$4="",FALSE,ISNUMBER(SEARCH($M$4,$A655))),IF($M$5="",FALSE,ISNUMBER(SEARCH($M$5,$A655))),IF($M$6="",FALSE,ISNUMBER(SEARCH($M$6,$A655))),IF($M$7="",FALSE,ISNUMBER(SEARCH($M$7,$A655))),IF($M$8="",FALSE,ISNUMBER(SEARCH($M$8,$A655)))),"match","no match"))</f>
        <v/>
      </c>
      <c r="G655" s="12">
        <f>IF(OR(OR($A655="",LEFT(TRIM($A655),5)="Total"),NOT(ISNUMBER($C655)),$C655=0),"",$D655/$C655)</f>
        <v/>
      </c>
      <c r="H655" s="12">
        <f>IF($G655="","",MAX(0,(($D655/$C655)+$M$13^2/(2*$C655))/(1+$M$13^2/$C655)-$M$13*SQRT(($D655/$C655)*(1-$D655/$C655)/$C655+$M$13^2/(4*$C655^2))/(1+$M$13^2/$C655)))</f>
        <v/>
      </c>
      <c r="I655" s="12">
        <f>IF($G655="","",MIN(1,(($D655/$C655)+$M$13^2/(2*$C655))/(1+$M$13^2/$C655)+$M$13*SQRT(($D655/$C655)*(1-$D655/$C655)/$C655+$M$13^2/(4*$C655^2))/(1+$M$13^2/$C655)))</f>
        <v/>
      </c>
      <c r="J655" s="23">
        <f>IF($A655="","",IF(LEFT(TRIM($A655),5)="Total","ignored: a Total row",IF($F655="no match","BLOCK NOW: nothing to do with what you sell",IF($G655="","WATCH: no clicks yet",IF($I655&lt;$M$14,"BLOCK: had a fair chance, confidently below",IF($H655&gt;$M$14,"KEEP: confidently above the benchmark",IF($C655&lt;$M$15,"WATCH: too few clicks to judge","WATCH: undecided")))))))</f>
        <v/>
      </c>
      <c r="K655" s="24">
        <f>IF(OR($A655="",LEFT(TRIM($A655),5)="Total"),0,1)</f>
        <v/>
      </c>
    </row>
    <row r="656">
      <c r="F656" s="23">
        <f>IF(OR($A656="",LEFT(TRIM($A656),5)="Total"),"",IF(OR(IF($M$4="",FALSE,ISNUMBER(SEARCH($M$4,$A656))),IF($M$5="",FALSE,ISNUMBER(SEARCH($M$5,$A656))),IF($M$6="",FALSE,ISNUMBER(SEARCH($M$6,$A656))),IF($M$7="",FALSE,ISNUMBER(SEARCH($M$7,$A656))),IF($M$8="",FALSE,ISNUMBER(SEARCH($M$8,$A656)))),"match","no match"))</f>
        <v/>
      </c>
      <c r="G656" s="12">
        <f>IF(OR(OR($A656="",LEFT(TRIM($A656),5)="Total"),NOT(ISNUMBER($C656)),$C656=0),"",$D656/$C656)</f>
        <v/>
      </c>
      <c r="H656" s="12">
        <f>IF($G656="","",MAX(0,(($D656/$C656)+$M$13^2/(2*$C656))/(1+$M$13^2/$C656)-$M$13*SQRT(($D656/$C656)*(1-$D656/$C656)/$C656+$M$13^2/(4*$C656^2))/(1+$M$13^2/$C656)))</f>
        <v/>
      </c>
      <c r="I656" s="12">
        <f>IF($G656="","",MIN(1,(($D656/$C656)+$M$13^2/(2*$C656))/(1+$M$13^2/$C656)+$M$13*SQRT(($D656/$C656)*(1-$D656/$C656)/$C656+$M$13^2/(4*$C656^2))/(1+$M$13^2/$C656)))</f>
        <v/>
      </c>
      <c r="J656" s="23">
        <f>IF($A656="","",IF(LEFT(TRIM($A656),5)="Total","ignored: a Total row",IF($F656="no match","BLOCK NOW: nothing to do with what you sell",IF($G656="","WATCH: no clicks yet",IF($I656&lt;$M$14,"BLOCK: had a fair chance, confidently below",IF($H656&gt;$M$14,"KEEP: confidently above the benchmark",IF($C656&lt;$M$15,"WATCH: too few clicks to judge","WATCH: undecided")))))))</f>
        <v/>
      </c>
      <c r="K656" s="24">
        <f>IF(OR($A656="",LEFT(TRIM($A656),5)="Total"),0,1)</f>
        <v/>
      </c>
    </row>
    <row r="657">
      <c r="F657" s="23">
        <f>IF(OR($A657="",LEFT(TRIM($A657),5)="Total"),"",IF(OR(IF($M$4="",FALSE,ISNUMBER(SEARCH($M$4,$A657))),IF($M$5="",FALSE,ISNUMBER(SEARCH($M$5,$A657))),IF($M$6="",FALSE,ISNUMBER(SEARCH($M$6,$A657))),IF($M$7="",FALSE,ISNUMBER(SEARCH($M$7,$A657))),IF($M$8="",FALSE,ISNUMBER(SEARCH($M$8,$A657)))),"match","no match"))</f>
        <v/>
      </c>
      <c r="G657" s="12">
        <f>IF(OR(OR($A657="",LEFT(TRIM($A657),5)="Total"),NOT(ISNUMBER($C657)),$C657=0),"",$D657/$C657)</f>
        <v/>
      </c>
      <c r="H657" s="12">
        <f>IF($G657="","",MAX(0,(($D657/$C657)+$M$13^2/(2*$C657))/(1+$M$13^2/$C657)-$M$13*SQRT(($D657/$C657)*(1-$D657/$C657)/$C657+$M$13^2/(4*$C657^2))/(1+$M$13^2/$C657)))</f>
        <v/>
      </c>
      <c r="I657" s="12">
        <f>IF($G657="","",MIN(1,(($D657/$C657)+$M$13^2/(2*$C657))/(1+$M$13^2/$C657)+$M$13*SQRT(($D657/$C657)*(1-$D657/$C657)/$C657+$M$13^2/(4*$C657^2))/(1+$M$13^2/$C657)))</f>
        <v/>
      </c>
      <c r="J657" s="23">
        <f>IF($A657="","",IF(LEFT(TRIM($A657),5)="Total","ignored: a Total row",IF($F657="no match","BLOCK NOW: nothing to do with what you sell",IF($G657="","WATCH: no clicks yet",IF($I657&lt;$M$14,"BLOCK: had a fair chance, confidently below",IF($H657&gt;$M$14,"KEEP: confidently above the benchmark",IF($C657&lt;$M$15,"WATCH: too few clicks to judge","WATCH: undecided")))))))</f>
        <v/>
      </c>
      <c r="K657" s="24">
        <f>IF(OR($A657="",LEFT(TRIM($A657),5)="Total"),0,1)</f>
        <v/>
      </c>
    </row>
    <row r="658">
      <c r="F658" s="23">
        <f>IF(OR($A658="",LEFT(TRIM($A658),5)="Total"),"",IF(OR(IF($M$4="",FALSE,ISNUMBER(SEARCH($M$4,$A658))),IF($M$5="",FALSE,ISNUMBER(SEARCH($M$5,$A658))),IF($M$6="",FALSE,ISNUMBER(SEARCH($M$6,$A658))),IF($M$7="",FALSE,ISNUMBER(SEARCH($M$7,$A658))),IF($M$8="",FALSE,ISNUMBER(SEARCH($M$8,$A658)))),"match","no match"))</f>
        <v/>
      </c>
      <c r="G658" s="12">
        <f>IF(OR(OR($A658="",LEFT(TRIM($A658),5)="Total"),NOT(ISNUMBER($C658)),$C658=0),"",$D658/$C658)</f>
        <v/>
      </c>
      <c r="H658" s="12">
        <f>IF($G658="","",MAX(0,(($D658/$C658)+$M$13^2/(2*$C658))/(1+$M$13^2/$C658)-$M$13*SQRT(($D658/$C658)*(1-$D658/$C658)/$C658+$M$13^2/(4*$C658^2))/(1+$M$13^2/$C658)))</f>
        <v/>
      </c>
      <c r="I658" s="12">
        <f>IF($G658="","",MIN(1,(($D658/$C658)+$M$13^2/(2*$C658))/(1+$M$13^2/$C658)+$M$13*SQRT(($D658/$C658)*(1-$D658/$C658)/$C658+$M$13^2/(4*$C658^2))/(1+$M$13^2/$C658)))</f>
        <v/>
      </c>
      <c r="J658" s="23">
        <f>IF($A658="","",IF(LEFT(TRIM($A658),5)="Total","ignored: a Total row",IF($F658="no match","BLOCK NOW: nothing to do with what you sell",IF($G658="","WATCH: no clicks yet",IF($I658&lt;$M$14,"BLOCK: had a fair chance, confidently below",IF($H658&gt;$M$14,"KEEP: confidently above the benchmark",IF($C658&lt;$M$15,"WATCH: too few clicks to judge","WATCH: undecided")))))))</f>
        <v/>
      </c>
      <c r="K658" s="24">
        <f>IF(OR($A658="",LEFT(TRIM($A658),5)="Total"),0,1)</f>
        <v/>
      </c>
    </row>
    <row r="659">
      <c r="F659" s="23">
        <f>IF(OR($A659="",LEFT(TRIM($A659),5)="Total"),"",IF(OR(IF($M$4="",FALSE,ISNUMBER(SEARCH($M$4,$A659))),IF($M$5="",FALSE,ISNUMBER(SEARCH($M$5,$A659))),IF($M$6="",FALSE,ISNUMBER(SEARCH($M$6,$A659))),IF($M$7="",FALSE,ISNUMBER(SEARCH($M$7,$A659))),IF($M$8="",FALSE,ISNUMBER(SEARCH($M$8,$A659)))),"match","no match"))</f>
        <v/>
      </c>
      <c r="G659" s="12">
        <f>IF(OR(OR($A659="",LEFT(TRIM($A659),5)="Total"),NOT(ISNUMBER($C659)),$C659=0),"",$D659/$C659)</f>
        <v/>
      </c>
      <c r="H659" s="12">
        <f>IF($G659="","",MAX(0,(($D659/$C659)+$M$13^2/(2*$C659))/(1+$M$13^2/$C659)-$M$13*SQRT(($D659/$C659)*(1-$D659/$C659)/$C659+$M$13^2/(4*$C659^2))/(1+$M$13^2/$C659)))</f>
        <v/>
      </c>
      <c r="I659" s="12">
        <f>IF($G659="","",MIN(1,(($D659/$C659)+$M$13^2/(2*$C659))/(1+$M$13^2/$C659)+$M$13*SQRT(($D659/$C659)*(1-$D659/$C659)/$C659+$M$13^2/(4*$C659^2))/(1+$M$13^2/$C659)))</f>
        <v/>
      </c>
      <c r="J659" s="23">
        <f>IF($A659="","",IF(LEFT(TRIM($A659),5)="Total","ignored: a Total row",IF($F659="no match","BLOCK NOW: nothing to do with what you sell",IF($G659="","WATCH: no clicks yet",IF($I659&lt;$M$14,"BLOCK: had a fair chance, confidently below",IF($H659&gt;$M$14,"KEEP: confidently above the benchmark",IF($C659&lt;$M$15,"WATCH: too few clicks to judge","WATCH: undecided")))))))</f>
        <v/>
      </c>
      <c r="K659" s="24">
        <f>IF(OR($A659="",LEFT(TRIM($A659),5)="Total"),0,1)</f>
        <v/>
      </c>
    </row>
    <row r="660">
      <c r="F660" s="23">
        <f>IF(OR($A660="",LEFT(TRIM($A660),5)="Total"),"",IF(OR(IF($M$4="",FALSE,ISNUMBER(SEARCH($M$4,$A660))),IF($M$5="",FALSE,ISNUMBER(SEARCH($M$5,$A660))),IF($M$6="",FALSE,ISNUMBER(SEARCH($M$6,$A660))),IF($M$7="",FALSE,ISNUMBER(SEARCH($M$7,$A660))),IF($M$8="",FALSE,ISNUMBER(SEARCH($M$8,$A660)))),"match","no match"))</f>
        <v/>
      </c>
      <c r="G660" s="12">
        <f>IF(OR(OR($A660="",LEFT(TRIM($A660),5)="Total"),NOT(ISNUMBER($C660)),$C660=0),"",$D660/$C660)</f>
        <v/>
      </c>
      <c r="H660" s="12">
        <f>IF($G660="","",MAX(0,(($D660/$C660)+$M$13^2/(2*$C660))/(1+$M$13^2/$C660)-$M$13*SQRT(($D660/$C660)*(1-$D660/$C660)/$C660+$M$13^2/(4*$C660^2))/(1+$M$13^2/$C660)))</f>
        <v/>
      </c>
      <c r="I660" s="12">
        <f>IF($G660="","",MIN(1,(($D660/$C660)+$M$13^2/(2*$C660))/(1+$M$13^2/$C660)+$M$13*SQRT(($D660/$C660)*(1-$D660/$C660)/$C660+$M$13^2/(4*$C660^2))/(1+$M$13^2/$C660)))</f>
        <v/>
      </c>
      <c r="J660" s="23">
        <f>IF($A660="","",IF(LEFT(TRIM($A660),5)="Total","ignored: a Total row",IF($F660="no match","BLOCK NOW: nothing to do with what you sell",IF($G660="","WATCH: no clicks yet",IF($I660&lt;$M$14,"BLOCK: had a fair chance, confidently below",IF($H660&gt;$M$14,"KEEP: confidently above the benchmark",IF($C660&lt;$M$15,"WATCH: too few clicks to judge","WATCH: undecided")))))))</f>
        <v/>
      </c>
      <c r="K660" s="24">
        <f>IF(OR($A660="",LEFT(TRIM($A660),5)="Total"),0,1)</f>
        <v/>
      </c>
    </row>
    <row r="661">
      <c r="F661" s="23">
        <f>IF(OR($A661="",LEFT(TRIM($A661),5)="Total"),"",IF(OR(IF($M$4="",FALSE,ISNUMBER(SEARCH($M$4,$A661))),IF($M$5="",FALSE,ISNUMBER(SEARCH($M$5,$A661))),IF($M$6="",FALSE,ISNUMBER(SEARCH($M$6,$A661))),IF($M$7="",FALSE,ISNUMBER(SEARCH($M$7,$A661))),IF($M$8="",FALSE,ISNUMBER(SEARCH($M$8,$A661)))),"match","no match"))</f>
        <v/>
      </c>
      <c r="G661" s="12">
        <f>IF(OR(OR($A661="",LEFT(TRIM($A661),5)="Total"),NOT(ISNUMBER($C661)),$C661=0),"",$D661/$C661)</f>
        <v/>
      </c>
      <c r="H661" s="12">
        <f>IF($G661="","",MAX(0,(($D661/$C661)+$M$13^2/(2*$C661))/(1+$M$13^2/$C661)-$M$13*SQRT(($D661/$C661)*(1-$D661/$C661)/$C661+$M$13^2/(4*$C661^2))/(1+$M$13^2/$C661)))</f>
        <v/>
      </c>
      <c r="I661" s="12">
        <f>IF($G661="","",MIN(1,(($D661/$C661)+$M$13^2/(2*$C661))/(1+$M$13^2/$C661)+$M$13*SQRT(($D661/$C661)*(1-$D661/$C661)/$C661+$M$13^2/(4*$C661^2))/(1+$M$13^2/$C661)))</f>
        <v/>
      </c>
      <c r="J661" s="23">
        <f>IF($A661="","",IF(LEFT(TRIM($A661),5)="Total","ignored: a Total row",IF($F661="no match","BLOCK NOW: nothing to do with what you sell",IF($G661="","WATCH: no clicks yet",IF($I661&lt;$M$14,"BLOCK: had a fair chance, confidently below",IF($H661&gt;$M$14,"KEEP: confidently above the benchmark",IF($C661&lt;$M$15,"WATCH: too few clicks to judge","WATCH: undecided")))))))</f>
        <v/>
      </c>
      <c r="K661" s="24">
        <f>IF(OR($A661="",LEFT(TRIM($A661),5)="Total"),0,1)</f>
        <v/>
      </c>
    </row>
    <row r="662">
      <c r="F662" s="23">
        <f>IF(OR($A662="",LEFT(TRIM($A662),5)="Total"),"",IF(OR(IF($M$4="",FALSE,ISNUMBER(SEARCH($M$4,$A662))),IF($M$5="",FALSE,ISNUMBER(SEARCH($M$5,$A662))),IF($M$6="",FALSE,ISNUMBER(SEARCH($M$6,$A662))),IF($M$7="",FALSE,ISNUMBER(SEARCH($M$7,$A662))),IF($M$8="",FALSE,ISNUMBER(SEARCH($M$8,$A662)))),"match","no match"))</f>
        <v/>
      </c>
      <c r="G662" s="12">
        <f>IF(OR(OR($A662="",LEFT(TRIM($A662),5)="Total"),NOT(ISNUMBER($C662)),$C662=0),"",$D662/$C662)</f>
        <v/>
      </c>
      <c r="H662" s="12">
        <f>IF($G662="","",MAX(0,(($D662/$C662)+$M$13^2/(2*$C662))/(1+$M$13^2/$C662)-$M$13*SQRT(($D662/$C662)*(1-$D662/$C662)/$C662+$M$13^2/(4*$C662^2))/(1+$M$13^2/$C662)))</f>
        <v/>
      </c>
      <c r="I662" s="12">
        <f>IF($G662="","",MIN(1,(($D662/$C662)+$M$13^2/(2*$C662))/(1+$M$13^2/$C662)+$M$13*SQRT(($D662/$C662)*(1-$D662/$C662)/$C662+$M$13^2/(4*$C662^2))/(1+$M$13^2/$C662)))</f>
        <v/>
      </c>
      <c r="J662" s="23">
        <f>IF($A662="","",IF(LEFT(TRIM($A662),5)="Total","ignored: a Total row",IF($F662="no match","BLOCK NOW: nothing to do with what you sell",IF($G662="","WATCH: no clicks yet",IF($I662&lt;$M$14,"BLOCK: had a fair chance, confidently below",IF($H662&gt;$M$14,"KEEP: confidently above the benchmark",IF($C662&lt;$M$15,"WATCH: too few clicks to judge","WATCH: undecided")))))))</f>
        <v/>
      </c>
      <c r="K662" s="24">
        <f>IF(OR($A662="",LEFT(TRIM($A662),5)="Total"),0,1)</f>
        <v/>
      </c>
    </row>
    <row r="663">
      <c r="F663" s="23">
        <f>IF(OR($A663="",LEFT(TRIM($A663),5)="Total"),"",IF(OR(IF($M$4="",FALSE,ISNUMBER(SEARCH($M$4,$A663))),IF($M$5="",FALSE,ISNUMBER(SEARCH($M$5,$A663))),IF($M$6="",FALSE,ISNUMBER(SEARCH($M$6,$A663))),IF($M$7="",FALSE,ISNUMBER(SEARCH($M$7,$A663))),IF($M$8="",FALSE,ISNUMBER(SEARCH($M$8,$A663)))),"match","no match"))</f>
        <v/>
      </c>
      <c r="G663" s="12">
        <f>IF(OR(OR($A663="",LEFT(TRIM($A663),5)="Total"),NOT(ISNUMBER($C663)),$C663=0),"",$D663/$C663)</f>
        <v/>
      </c>
      <c r="H663" s="12">
        <f>IF($G663="","",MAX(0,(($D663/$C663)+$M$13^2/(2*$C663))/(1+$M$13^2/$C663)-$M$13*SQRT(($D663/$C663)*(1-$D663/$C663)/$C663+$M$13^2/(4*$C663^2))/(1+$M$13^2/$C663)))</f>
        <v/>
      </c>
      <c r="I663" s="12">
        <f>IF($G663="","",MIN(1,(($D663/$C663)+$M$13^2/(2*$C663))/(1+$M$13^2/$C663)+$M$13*SQRT(($D663/$C663)*(1-$D663/$C663)/$C663+$M$13^2/(4*$C663^2))/(1+$M$13^2/$C663)))</f>
        <v/>
      </c>
      <c r="J663" s="23">
        <f>IF($A663="","",IF(LEFT(TRIM($A663),5)="Total","ignored: a Total row",IF($F663="no match","BLOCK NOW: nothing to do with what you sell",IF($G663="","WATCH: no clicks yet",IF($I663&lt;$M$14,"BLOCK: had a fair chance, confidently below",IF($H663&gt;$M$14,"KEEP: confidently above the benchmark",IF($C663&lt;$M$15,"WATCH: too few clicks to judge","WATCH: undecided")))))))</f>
        <v/>
      </c>
      <c r="K663" s="24">
        <f>IF(OR($A663="",LEFT(TRIM($A663),5)="Total"),0,1)</f>
        <v/>
      </c>
    </row>
    <row r="664">
      <c r="F664" s="23">
        <f>IF(OR($A664="",LEFT(TRIM($A664),5)="Total"),"",IF(OR(IF($M$4="",FALSE,ISNUMBER(SEARCH($M$4,$A664))),IF($M$5="",FALSE,ISNUMBER(SEARCH($M$5,$A664))),IF($M$6="",FALSE,ISNUMBER(SEARCH($M$6,$A664))),IF($M$7="",FALSE,ISNUMBER(SEARCH($M$7,$A664))),IF($M$8="",FALSE,ISNUMBER(SEARCH($M$8,$A664)))),"match","no match"))</f>
        <v/>
      </c>
      <c r="G664" s="12">
        <f>IF(OR(OR($A664="",LEFT(TRIM($A664),5)="Total"),NOT(ISNUMBER($C664)),$C664=0),"",$D664/$C664)</f>
        <v/>
      </c>
      <c r="H664" s="12">
        <f>IF($G664="","",MAX(0,(($D664/$C664)+$M$13^2/(2*$C664))/(1+$M$13^2/$C664)-$M$13*SQRT(($D664/$C664)*(1-$D664/$C664)/$C664+$M$13^2/(4*$C664^2))/(1+$M$13^2/$C664)))</f>
        <v/>
      </c>
      <c r="I664" s="12">
        <f>IF($G664="","",MIN(1,(($D664/$C664)+$M$13^2/(2*$C664))/(1+$M$13^2/$C664)+$M$13*SQRT(($D664/$C664)*(1-$D664/$C664)/$C664+$M$13^2/(4*$C664^2))/(1+$M$13^2/$C664)))</f>
        <v/>
      </c>
      <c r="J664" s="23">
        <f>IF($A664="","",IF(LEFT(TRIM($A664),5)="Total","ignored: a Total row",IF($F664="no match","BLOCK NOW: nothing to do with what you sell",IF($G664="","WATCH: no clicks yet",IF($I664&lt;$M$14,"BLOCK: had a fair chance, confidently below",IF($H664&gt;$M$14,"KEEP: confidently above the benchmark",IF($C664&lt;$M$15,"WATCH: too few clicks to judge","WATCH: undecided")))))))</f>
        <v/>
      </c>
      <c r="K664" s="24">
        <f>IF(OR($A664="",LEFT(TRIM($A664),5)="Total"),0,1)</f>
        <v/>
      </c>
    </row>
    <row r="665">
      <c r="F665" s="23">
        <f>IF(OR($A665="",LEFT(TRIM($A665),5)="Total"),"",IF(OR(IF($M$4="",FALSE,ISNUMBER(SEARCH($M$4,$A665))),IF($M$5="",FALSE,ISNUMBER(SEARCH($M$5,$A665))),IF($M$6="",FALSE,ISNUMBER(SEARCH($M$6,$A665))),IF($M$7="",FALSE,ISNUMBER(SEARCH($M$7,$A665))),IF($M$8="",FALSE,ISNUMBER(SEARCH($M$8,$A665)))),"match","no match"))</f>
        <v/>
      </c>
      <c r="G665" s="12">
        <f>IF(OR(OR($A665="",LEFT(TRIM($A665),5)="Total"),NOT(ISNUMBER($C665)),$C665=0),"",$D665/$C665)</f>
        <v/>
      </c>
      <c r="H665" s="12">
        <f>IF($G665="","",MAX(0,(($D665/$C665)+$M$13^2/(2*$C665))/(1+$M$13^2/$C665)-$M$13*SQRT(($D665/$C665)*(1-$D665/$C665)/$C665+$M$13^2/(4*$C665^2))/(1+$M$13^2/$C665)))</f>
        <v/>
      </c>
      <c r="I665" s="12">
        <f>IF($G665="","",MIN(1,(($D665/$C665)+$M$13^2/(2*$C665))/(1+$M$13^2/$C665)+$M$13*SQRT(($D665/$C665)*(1-$D665/$C665)/$C665+$M$13^2/(4*$C665^2))/(1+$M$13^2/$C665)))</f>
        <v/>
      </c>
      <c r="J665" s="23">
        <f>IF($A665="","",IF(LEFT(TRIM($A665),5)="Total","ignored: a Total row",IF($F665="no match","BLOCK NOW: nothing to do with what you sell",IF($G665="","WATCH: no clicks yet",IF($I665&lt;$M$14,"BLOCK: had a fair chance, confidently below",IF($H665&gt;$M$14,"KEEP: confidently above the benchmark",IF($C665&lt;$M$15,"WATCH: too few clicks to judge","WATCH: undecided")))))))</f>
        <v/>
      </c>
      <c r="K665" s="24">
        <f>IF(OR($A665="",LEFT(TRIM($A665),5)="Total"),0,1)</f>
        <v/>
      </c>
    </row>
    <row r="666">
      <c r="F666" s="23">
        <f>IF(OR($A666="",LEFT(TRIM($A666),5)="Total"),"",IF(OR(IF($M$4="",FALSE,ISNUMBER(SEARCH($M$4,$A666))),IF($M$5="",FALSE,ISNUMBER(SEARCH($M$5,$A666))),IF($M$6="",FALSE,ISNUMBER(SEARCH($M$6,$A666))),IF($M$7="",FALSE,ISNUMBER(SEARCH($M$7,$A666))),IF($M$8="",FALSE,ISNUMBER(SEARCH($M$8,$A666)))),"match","no match"))</f>
        <v/>
      </c>
      <c r="G666" s="12">
        <f>IF(OR(OR($A666="",LEFT(TRIM($A666),5)="Total"),NOT(ISNUMBER($C666)),$C666=0),"",$D666/$C666)</f>
        <v/>
      </c>
      <c r="H666" s="12">
        <f>IF($G666="","",MAX(0,(($D666/$C666)+$M$13^2/(2*$C666))/(1+$M$13^2/$C666)-$M$13*SQRT(($D666/$C666)*(1-$D666/$C666)/$C666+$M$13^2/(4*$C666^2))/(1+$M$13^2/$C666)))</f>
        <v/>
      </c>
      <c r="I666" s="12">
        <f>IF($G666="","",MIN(1,(($D666/$C666)+$M$13^2/(2*$C666))/(1+$M$13^2/$C666)+$M$13*SQRT(($D666/$C666)*(1-$D666/$C666)/$C666+$M$13^2/(4*$C666^2))/(1+$M$13^2/$C666)))</f>
        <v/>
      </c>
      <c r="J666" s="23">
        <f>IF($A666="","",IF(LEFT(TRIM($A666),5)="Total","ignored: a Total row",IF($F666="no match","BLOCK NOW: nothing to do with what you sell",IF($G666="","WATCH: no clicks yet",IF($I666&lt;$M$14,"BLOCK: had a fair chance, confidently below",IF($H666&gt;$M$14,"KEEP: confidently above the benchmark",IF($C666&lt;$M$15,"WATCH: too few clicks to judge","WATCH: undecided")))))))</f>
        <v/>
      </c>
      <c r="K666" s="24">
        <f>IF(OR($A666="",LEFT(TRIM($A666),5)="Total"),0,1)</f>
        <v/>
      </c>
    </row>
    <row r="667">
      <c r="F667" s="23">
        <f>IF(OR($A667="",LEFT(TRIM($A667),5)="Total"),"",IF(OR(IF($M$4="",FALSE,ISNUMBER(SEARCH($M$4,$A667))),IF($M$5="",FALSE,ISNUMBER(SEARCH($M$5,$A667))),IF($M$6="",FALSE,ISNUMBER(SEARCH($M$6,$A667))),IF($M$7="",FALSE,ISNUMBER(SEARCH($M$7,$A667))),IF($M$8="",FALSE,ISNUMBER(SEARCH($M$8,$A667)))),"match","no match"))</f>
        <v/>
      </c>
      <c r="G667" s="12">
        <f>IF(OR(OR($A667="",LEFT(TRIM($A667),5)="Total"),NOT(ISNUMBER($C667)),$C667=0),"",$D667/$C667)</f>
        <v/>
      </c>
      <c r="H667" s="12">
        <f>IF($G667="","",MAX(0,(($D667/$C667)+$M$13^2/(2*$C667))/(1+$M$13^2/$C667)-$M$13*SQRT(($D667/$C667)*(1-$D667/$C667)/$C667+$M$13^2/(4*$C667^2))/(1+$M$13^2/$C667)))</f>
        <v/>
      </c>
      <c r="I667" s="12">
        <f>IF($G667="","",MIN(1,(($D667/$C667)+$M$13^2/(2*$C667))/(1+$M$13^2/$C667)+$M$13*SQRT(($D667/$C667)*(1-$D667/$C667)/$C667+$M$13^2/(4*$C667^2))/(1+$M$13^2/$C667)))</f>
        <v/>
      </c>
      <c r="J667" s="23">
        <f>IF($A667="","",IF(LEFT(TRIM($A667),5)="Total","ignored: a Total row",IF($F667="no match","BLOCK NOW: nothing to do with what you sell",IF($G667="","WATCH: no clicks yet",IF($I667&lt;$M$14,"BLOCK: had a fair chance, confidently below",IF($H667&gt;$M$14,"KEEP: confidently above the benchmark",IF($C667&lt;$M$15,"WATCH: too few clicks to judge","WATCH: undecided")))))))</f>
        <v/>
      </c>
      <c r="K667" s="24">
        <f>IF(OR($A667="",LEFT(TRIM($A667),5)="Total"),0,1)</f>
        <v/>
      </c>
    </row>
    <row r="668">
      <c r="F668" s="23">
        <f>IF(OR($A668="",LEFT(TRIM($A668),5)="Total"),"",IF(OR(IF($M$4="",FALSE,ISNUMBER(SEARCH($M$4,$A668))),IF($M$5="",FALSE,ISNUMBER(SEARCH($M$5,$A668))),IF($M$6="",FALSE,ISNUMBER(SEARCH($M$6,$A668))),IF($M$7="",FALSE,ISNUMBER(SEARCH($M$7,$A668))),IF($M$8="",FALSE,ISNUMBER(SEARCH($M$8,$A668)))),"match","no match"))</f>
        <v/>
      </c>
      <c r="G668" s="12">
        <f>IF(OR(OR($A668="",LEFT(TRIM($A668),5)="Total"),NOT(ISNUMBER($C668)),$C668=0),"",$D668/$C668)</f>
        <v/>
      </c>
      <c r="H668" s="12">
        <f>IF($G668="","",MAX(0,(($D668/$C668)+$M$13^2/(2*$C668))/(1+$M$13^2/$C668)-$M$13*SQRT(($D668/$C668)*(1-$D668/$C668)/$C668+$M$13^2/(4*$C668^2))/(1+$M$13^2/$C668)))</f>
        <v/>
      </c>
      <c r="I668" s="12">
        <f>IF($G668="","",MIN(1,(($D668/$C668)+$M$13^2/(2*$C668))/(1+$M$13^2/$C668)+$M$13*SQRT(($D668/$C668)*(1-$D668/$C668)/$C668+$M$13^2/(4*$C668^2))/(1+$M$13^2/$C668)))</f>
        <v/>
      </c>
      <c r="J668" s="23">
        <f>IF($A668="","",IF(LEFT(TRIM($A668),5)="Total","ignored: a Total row",IF($F668="no match","BLOCK NOW: nothing to do with what you sell",IF($G668="","WATCH: no clicks yet",IF($I668&lt;$M$14,"BLOCK: had a fair chance, confidently below",IF($H668&gt;$M$14,"KEEP: confidently above the benchmark",IF($C668&lt;$M$15,"WATCH: too few clicks to judge","WATCH: undecided")))))))</f>
        <v/>
      </c>
      <c r="K668" s="24">
        <f>IF(OR($A668="",LEFT(TRIM($A668),5)="Total"),0,1)</f>
        <v/>
      </c>
    </row>
    <row r="669">
      <c r="F669" s="23">
        <f>IF(OR($A669="",LEFT(TRIM($A669),5)="Total"),"",IF(OR(IF($M$4="",FALSE,ISNUMBER(SEARCH($M$4,$A669))),IF($M$5="",FALSE,ISNUMBER(SEARCH($M$5,$A669))),IF($M$6="",FALSE,ISNUMBER(SEARCH($M$6,$A669))),IF($M$7="",FALSE,ISNUMBER(SEARCH($M$7,$A669))),IF($M$8="",FALSE,ISNUMBER(SEARCH($M$8,$A669)))),"match","no match"))</f>
        <v/>
      </c>
      <c r="G669" s="12">
        <f>IF(OR(OR($A669="",LEFT(TRIM($A669),5)="Total"),NOT(ISNUMBER($C669)),$C669=0),"",$D669/$C669)</f>
        <v/>
      </c>
      <c r="H669" s="12">
        <f>IF($G669="","",MAX(0,(($D669/$C669)+$M$13^2/(2*$C669))/(1+$M$13^2/$C669)-$M$13*SQRT(($D669/$C669)*(1-$D669/$C669)/$C669+$M$13^2/(4*$C669^2))/(1+$M$13^2/$C669)))</f>
        <v/>
      </c>
      <c r="I669" s="12">
        <f>IF($G669="","",MIN(1,(($D669/$C669)+$M$13^2/(2*$C669))/(1+$M$13^2/$C669)+$M$13*SQRT(($D669/$C669)*(1-$D669/$C669)/$C669+$M$13^2/(4*$C669^2))/(1+$M$13^2/$C669)))</f>
        <v/>
      </c>
      <c r="J669" s="23">
        <f>IF($A669="","",IF(LEFT(TRIM($A669),5)="Total","ignored: a Total row",IF($F669="no match","BLOCK NOW: nothing to do with what you sell",IF($G669="","WATCH: no clicks yet",IF($I669&lt;$M$14,"BLOCK: had a fair chance, confidently below",IF($H669&gt;$M$14,"KEEP: confidently above the benchmark",IF($C669&lt;$M$15,"WATCH: too few clicks to judge","WATCH: undecided")))))))</f>
        <v/>
      </c>
      <c r="K669" s="24">
        <f>IF(OR($A669="",LEFT(TRIM($A669),5)="Total"),0,1)</f>
        <v/>
      </c>
    </row>
    <row r="670">
      <c r="F670" s="23">
        <f>IF(OR($A670="",LEFT(TRIM($A670),5)="Total"),"",IF(OR(IF($M$4="",FALSE,ISNUMBER(SEARCH($M$4,$A670))),IF($M$5="",FALSE,ISNUMBER(SEARCH($M$5,$A670))),IF($M$6="",FALSE,ISNUMBER(SEARCH($M$6,$A670))),IF($M$7="",FALSE,ISNUMBER(SEARCH($M$7,$A670))),IF($M$8="",FALSE,ISNUMBER(SEARCH($M$8,$A670)))),"match","no match"))</f>
        <v/>
      </c>
      <c r="G670" s="12">
        <f>IF(OR(OR($A670="",LEFT(TRIM($A670),5)="Total"),NOT(ISNUMBER($C670)),$C670=0),"",$D670/$C670)</f>
        <v/>
      </c>
      <c r="H670" s="12">
        <f>IF($G670="","",MAX(0,(($D670/$C670)+$M$13^2/(2*$C670))/(1+$M$13^2/$C670)-$M$13*SQRT(($D670/$C670)*(1-$D670/$C670)/$C670+$M$13^2/(4*$C670^2))/(1+$M$13^2/$C670)))</f>
        <v/>
      </c>
      <c r="I670" s="12">
        <f>IF($G670="","",MIN(1,(($D670/$C670)+$M$13^2/(2*$C670))/(1+$M$13^2/$C670)+$M$13*SQRT(($D670/$C670)*(1-$D670/$C670)/$C670+$M$13^2/(4*$C670^2))/(1+$M$13^2/$C670)))</f>
        <v/>
      </c>
      <c r="J670" s="23">
        <f>IF($A670="","",IF(LEFT(TRIM($A670),5)="Total","ignored: a Total row",IF($F670="no match","BLOCK NOW: nothing to do with what you sell",IF($G670="","WATCH: no clicks yet",IF($I670&lt;$M$14,"BLOCK: had a fair chance, confidently below",IF($H670&gt;$M$14,"KEEP: confidently above the benchmark",IF($C670&lt;$M$15,"WATCH: too few clicks to judge","WATCH: undecided")))))))</f>
        <v/>
      </c>
      <c r="K670" s="24">
        <f>IF(OR($A670="",LEFT(TRIM($A670),5)="Total"),0,1)</f>
        <v/>
      </c>
    </row>
    <row r="671">
      <c r="F671" s="23">
        <f>IF(OR($A671="",LEFT(TRIM($A671),5)="Total"),"",IF(OR(IF($M$4="",FALSE,ISNUMBER(SEARCH($M$4,$A671))),IF($M$5="",FALSE,ISNUMBER(SEARCH($M$5,$A671))),IF($M$6="",FALSE,ISNUMBER(SEARCH($M$6,$A671))),IF($M$7="",FALSE,ISNUMBER(SEARCH($M$7,$A671))),IF($M$8="",FALSE,ISNUMBER(SEARCH($M$8,$A671)))),"match","no match"))</f>
        <v/>
      </c>
      <c r="G671" s="12">
        <f>IF(OR(OR($A671="",LEFT(TRIM($A671),5)="Total"),NOT(ISNUMBER($C671)),$C671=0),"",$D671/$C671)</f>
        <v/>
      </c>
      <c r="H671" s="12">
        <f>IF($G671="","",MAX(0,(($D671/$C671)+$M$13^2/(2*$C671))/(1+$M$13^2/$C671)-$M$13*SQRT(($D671/$C671)*(1-$D671/$C671)/$C671+$M$13^2/(4*$C671^2))/(1+$M$13^2/$C671)))</f>
        <v/>
      </c>
      <c r="I671" s="12">
        <f>IF($G671="","",MIN(1,(($D671/$C671)+$M$13^2/(2*$C671))/(1+$M$13^2/$C671)+$M$13*SQRT(($D671/$C671)*(1-$D671/$C671)/$C671+$M$13^2/(4*$C671^2))/(1+$M$13^2/$C671)))</f>
        <v/>
      </c>
      <c r="J671" s="23">
        <f>IF($A671="","",IF(LEFT(TRIM($A671),5)="Total","ignored: a Total row",IF($F671="no match","BLOCK NOW: nothing to do with what you sell",IF($G671="","WATCH: no clicks yet",IF($I671&lt;$M$14,"BLOCK: had a fair chance, confidently below",IF($H671&gt;$M$14,"KEEP: confidently above the benchmark",IF($C671&lt;$M$15,"WATCH: too few clicks to judge","WATCH: undecided")))))))</f>
        <v/>
      </c>
      <c r="K671" s="24">
        <f>IF(OR($A671="",LEFT(TRIM($A671),5)="Total"),0,1)</f>
        <v/>
      </c>
    </row>
    <row r="672">
      <c r="F672" s="23">
        <f>IF(OR($A672="",LEFT(TRIM($A672),5)="Total"),"",IF(OR(IF($M$4="",FALSE,ISNUMBER(SEARCH($M$4,$A672))),IF($M$5="",FALSE,ISNUMBER(SEARCH($M$5,$A672))),IF($M$6="",FALSE,ISNUMBER(SEARCH($M$6,$A672))),IF($M$7="",FALSE,ISNUMBER(SEARCH($M$7,$A672))),IF($M$8="",FALSE,ISNUMBER(SEARCH($M$8,$A672)))),"match","no match"))</f>
        <v/>
      </c>
      <c r="G672" s="12">
        <f>IF(OR(OR($A672="",LEFT(TRIM($A672),5)="Total"),NOT(ISNUMBER($C672)),$C672=0),"",$D672/$C672)</f>
        <v/>
      </c>
      <c r="H672" s="12">
        <f>IF($G672="","",MAX(0,(($D672/$C672)+$M$13^2/(2*$C672))/(1+$M$13^2/$C672)-$M$13*SQRT(($D672/$C672)*(1-$D672/$C672)/$C672+$M$13^2/(4*$C672^2))/(1+$M$13^2/$C672)))</f>
        <v/>
      </c>
      <c r="I672" s="12">
        <f>IF($G672="","",MIN(1,(($D672/$C672)+$M$13^2/(2*$C672))/(1+$M$13^2/$C672)+$M$13*SQRT(($D672/$C672)*(1-$D672/$C672)/$C672+$M$13^2/(4*$C672^2))/(1+$M$13^2/$C672)))</f>
        <v/>
      </c>
      <c r="J672" s="23">
        <f>IF($A672="","",IF(LEFT(TRIM($A672),5)="Total","ignored: a Total row",IF($F672="no match","BLOCK NOW: nothing to do with what you sell",IF($G672="","WATCH: no clicks yet",IF($I672&lt;$M$14,"BLOCK: had a fair chance, confidently below",IF($H672&gt;$M$14,"KEEP: confidently above the benchmark",IF($C672&lt;$M$15,"WATCH: too few clicks to judge","WATCH: undecided")))))))</f>
        <v/>
      </c>
      <c r="K672" s="24">
        <f>IF(OR($A672="",LEFT(TRIM($A672),5)="Total"),0,1)</f>
        <v/>
      </c>
    </row>
    <row r="673">
      <c r="F673" s="23">
        <f>IF(OR($A673="",LEFT(TRIM($A673),5)="Total"),"",IF(OR(IF($M$4="",FALSE,ISNUMBER(SEARCH($M$4,$A673))),IF($M$5="",FALSE,ISNUMBER(SEARCH($M$5,$A673))),IF($M$6="",FALSE,ISNUMBER(SEARCH($M$6,$A673))),IF($M$7="",FALSE,ISNUMBER(SEARCH($M$7,$A673))),IF($M$8="",FALSE,ISNUMBER(SEARCH($M$8,$A673)))),"match","no match"))</f>
        <v/>
      </c>
      <c r="G673" s="12">
        <f>IF(OR(OR($A673="",LEFT(TRIM($A673),5)="Total"),NOT(ISNUMBER($C673)),$C673=0),"",$D673/$C673)</f>
        <v/>
      </c>
      <c r="H673" s="12">
        <f>IF($G673="","",MAX(0,(($D673/$C673)+$M$13^2/(2*$C673))/(1+$M$13^2/$C673)-$M$13*SQRT(($D673/$C673)*(1-$D673/$C673)/$C673+$M$13^2/(4*$C673^2))/(1+$M$13^2/$C673)))</f>
        <v/>
      </c>
      <c r="I673" s="12">
        <f>IF($G673="","",MIN(1,(($D673/$C673)+$M$13^2/(2*$C673))/(1+$M$13^2/$C673)+$M$13*SQRT(($D673/$C673)*(1-$D673/$C673)/$C673+$M$13^2/(4*$C673^2))/(1+$M$13^2/$C673)))</f>
        <v/>
      </c>
      <c r="J673" s="23">
        <f>IF($A673="","",IF(LEFT(TRIM($A673),5)="Total","ignored: a Total row",IF($F673="no match","BLOCK NOW: nothing to do with what you sell",IF($G673="","WATCH: no clicks yet",IF($I673&lt;$M$14,"BLOCK: had a fair chance, confidently below",IF($H673&gt;$M$14,"KEEP: confidently above the benchmark",IF($C673&lt;$M$15,"WATCH: too few clicks to judge","WATCH: undecided")))))))</f>
        <v/>
      </c>
      <c r="K673" s="24">
        <f>IF(OR($A673="",LEFT(TRIM($A673),5)="Total"),0,1)</f>
        <v/>
      </c>
    </row>
    <row r="674">
      <c r="F674" s="23">
        <f>IF(OR($A674="",LEFT(TRIM($A674),5)="Total"),"",IF(OR(IF($M$4="",FALSE,ISNUMBER(SEARCH($M$4,$A674))),IF($M$5="",FALSE,ISNUMBER(SEARCH($M$5,$A674))),IF($M$6="",FALSE,ISNUMBER(SEARCH($M$6,$A674))),IF($M$7="",FALSE,ISNUMBER(SEARCH($M$7,$A674))),IF($M$8="",FALSE,ISNUMBER(SEARCH($M$8,$A674)))),"match","no match"))</f>
        <v/>
      </c>
      <c r="G674" s="12">
        <f>IF(OR(OR($A674="",LEFT(TRIM($A674),5)="Total"),NOT(ISNUMBER($C674)),$C674=0),"",$D674/$C674)</f>
        <v/>
      </c>
      <c r="H674" s="12">
        <f>IF($G674="","",MAX(0,(($D674/$C674)+$M$13^2/(2*$C674))/(1+$M$13^2/$C674)-$M$13*SQRT(($D674/$C674)*(1-$D674/$C674)/$C674+$M$13^2/(4*$C674^2))/(1+$M$13^2/$C674)))</f>
        <v/>
      </c>
      <c r="I674" s="12">
        <f>IF($G674="","",MIN(1,(($D674/$C674)+$M$13^2/(2*$C674))/(1+$M$13^2/$C674)+$M$13*SQRT(($D674/$C674)*(1-$D674/$C674)/$C674+$M$13^2/(4*$C674^2))/(1+$M$13^2/$C674)))</f>
        <v/>
      </c>
      <c r="J674" s="23">
        <f>IF($A674="","",IF(LEFT(TRIM($A674),5)="Total","ignored: a Total row",IF($F674="no match","BLOCK NOW: nothing to do with what you sell",IF($G674="","WATCH: no clicks yet",IF($I674&lt;$M$14,"BLOCK: had a fair chance, confidently below",IF($H674&gt;$M$14,"KEEP: confidently above the benchmark",IF($C674&lt;$M$15,"WATCH: too few clicks to judge","WATCH: undecided")))))))</f>
        <v/>
      </c>
      <c r="K674" s="24">
        <f>IF(OR($A674="",LEFT(TRIM($A674),5)="Total"),0,1)</f>
        <v/>
      </c>
    </row>
    <row r="675">
      <c r="F675" s="23">
        <f>IF(OR($A675="",LEFT(TRIM($A675),5)="Total"),"",IF(OR(IF($M$4="",FALSE,ISNUMBER(SEARCH($M$4,$A675))),IF($M$5="",FALSE,ISNUMBER(SEARCH($M$5,$A675))),IF($M$6="",FALSE,ISNUMBER(SEARCH($M$6,$A675))),IF($M$7="",FALSE,ISNUMBER(SEARCH($M$7,$A675))),IF($M$8="",FALSE,ISNUMBER(SEARCH($M$8,$A675)))),"match","no match"))</f>
        <v/>
      </c>
      <c r="G675" s="12">
        <f>IF(OR(OR($A675="",LEFT(TRIM($A675),5)="Total"),NOT(ISNUMBER($C675)),$C675=0),"",$D675/$C675)</f>
        <v/>
      </c>
      <c r="H675" s="12">
        <f>IF($G675="","",MAX(0,(($D675/$C675)+$M$13^2/(2*$C675))/(1+$M$13^2/$C675)-$M$13*SQRT(($D675/$C675)*(1-$D675/$C675)/$C675+$M$13^2/(4*$C675^2))/(1+$M$13^2/$C675)))</f>
        <v/>
      </c>
      <c r="I675" s="12">
        <f>IF($G675="","",MIN(1,(($D675/$C675)+$M$13^2/(2*$C675))/(1+$M$13^2/$C675)+$M$13*SQRT(($D675/$C675)*(1-$D675/$C675)/$C675+$M$13^2/(4*$C675^2))/(1+$M$13^2/$C675)))</f>
        <v/>
      </c>
      <c r="J675" s="23">
        <f>IF($A675="","",IF(LEFT(TRIM($A675),5)="Total","ignored: a Total row",IF($F675="no match","BLOCK NOW: nothing to do with what you sell",IF($G675="","WATCH: no clicks yet",IF($I675&lt;$M$14,"BLOCK: had a fair chance, confidently below",IF($H675&gt;$M$14,"KEEP: confidently above the benchmark",IF($C675&lt;$M$15,"WATCH: too few clicks to judge","WATCH: undecided")))))))</f>
        <v/>
      </c>
      <c r="K675" s="24">
        <f>IF(OR($A675="",LEFT(TRIM($A675),5)="Total"),0,1)</f>
        <v/>
      </c>
    </row>
    <row r="676">
      <c r="F676" s="23">
        <f>IF(OR($A676="",LEFT(TRIM($A676),5)="Total"),"",IF(OR(IF($M$4="",FALSE,ISNUMBER(SEARCH($M$4,$A676))),IF($M$5="",FALSE,ISNUMBER(SEARCH($M$5,$A676))),IF($M$6="",FALSE,ISNUMBER(SEARCH($M$6,$A676))),IF($M$7="",FALSE,ISNUMBER(SEARCH($M$7,$A676))),IF($M$8="",FALSE,ISNUMBER(SEARCH($M$8,$A676)))),"match","no match"))</f>
        <v/>
      </c>
      <c r="G676" s="12">
        <f>IF(OR(OR($A676="",LEFT(TRIM($A676),5)="Total"),NOT(ISNUMBER($C676)),$C676=0),"",$D676/$C676)</f>
        <v/>
      </c>
      <c r="H676" s="12">
        <f>IF($G676="","",MAX(0,(($D676/$C676)+$M$13^2/(2*$C676))/(1+$M$13^2/$C676)-$M$13*SQRT(($D676/$C676)*(1-$D676/$C676)/$C676+$M$13^2/(4*$C676^2))/(1+$M$13^2/$C676)))</f>
        <v/>
      </c>
      <c r="I676" s="12">
        <f>IF($G676="","",MIN(1,(($D676/$C676)+$M$13^2/(2*$C676))/(1+$M$13^2/$C676)+$M$13*SQRT(($D676/$C676)*(1-$D676/$C676)/$C676+$M$13^2/(4*$C676^2))/(1+$M$13^2/$C676)))</f>
        <v/>
      </c>
      <c r="J676" s="23">
        <f>IF($A676="","",IF(LEFT(TRIM($A676),5)="Total","ignored: a Total row",IF($F676="no match","BLOCK NOW: nothing to do with what you sell",IF($G676="","WATCH: no clicks yet",IF($I676&lt;$M$14,"BLOCK: had a fair chance, confidently below",IF($H676&gt;$M$14,"KEEP: confidently above the benchmark",IF($C676&lt;$M$15,"WATCH: too few clicks to judge","WATCH: undecided")))))))</f>
        <v/>
      </c>
      <c r="K676" s="24">
        <f>IF(OR($A676="",LEFT(TRIM($A676),5)="Total"),0,1)</f>
        <v/>
      </c>
    </row>
    <row r="677">
      <c r="F677" s="23">
        <f>IF(OR($A677="",LEFT(TRIM($A677),5)="Total"),"",IF(OR(IF($M$4="",FALSE,ISNUMBER(SEARCH($M$4,$A677))),IF($M$5="",FALSE,ISNUMBER(SEARCH($M$5,$A677))),IF($M$6="",FALSE,ISNUMBER(SEARCH($M$6,$A677))),IF($M$7="",FALSE,ISNUMBER(SEARCH($M$7,$A677))),IF($M$8="",FALSE,ISNUMBER(SEARCH($M$8,$A677)))),"match","no match"))</f>
        <v/>
      </c>
      <c r="G677" s="12">
        <f>IF(OR(OR($A677="",LEFT(TRIM($A677),5)="Total"),NOT(ISNUMBER($C677)),$C677=0),"",$D677/$C677)</f>
        <v/>
      </c>
      <c r="H677" s="12">
        <f>IF($G677="","",MAX(0,(($D677/$C677)+$M$13^2/(2*$C677))/(1+$M$13^2/$C677)-$M$13*SQRT(($D677/$C677)*(1-$D677/$C677)/$C677+$M$13^2/(4*$C677^2))/(1+$M$13^2/$C677)))</f>
        <v/>
      </c>
      <c r="I677" s="12">
        <f>IF($G677="","",MIN(1,(($D677/$C677)+$M$13^2/(2*$C677))/(1+$M$13^2/$C677)+$M$13*SQRT(($D677/$C677)*(1-$D677/$C677)/$C677+$M$13^2/(4*$C677^2))/(1+$M$13^2/$C677)))</f>
        <v/>
      </c>
      <c r="J677" s="23">
        <f>IF($A677="","",IF(LEFT(TRIM($A677),5)="Total","ignored: a Total row",IF($F677="no match","BLOCK NOW: nothing to do with what you sell",IF($G677="","WATCH: no clicks yet",IF($I677&lt;$M$14,"BLOCK: had a fair chance, confidently below",IF($H677&gt;$M$14,"KEEP: confidently above the benchmark",IF($C677&lt;$M$15,"WATCH: too few clicks to judge","WATCH: undecided")))))))</f>
        <v/>
      </c>
      <c r="K677" s="24">
        <f>IF(OR($A677="",LEFT(TRIM($A677),5)="Total"),0,1)</f>
        <v/>
      </c>
    </row>
    <row r="678">
      <c r="F678" s="23">
        <f>IF(OR($A678="",LEFT(TRIM($A678),5)="Total"),"",IF(OR(IF($M$4="",FALSE,ISNUMBER(SEARCH($M$4,$A678))),IF($M$5="",FALSE,ISNUMBER(SEARCH($M$5,$A678))),IF($M$6="",FALSE,ISNUMBER(SEARCH($M$6,$A678))),IF($M$7="",FALSE,ISNUMBER(SEARCH($M$7,$A678))),IF($M$8="",FALSE,ISNUMBER(SEARCH($M$8,$A678)))),"match","no match"))</f>
        <v/>
      </c>
      <c r="G678" s="12">
        <f>IF(OR(OR($A678="",LEFT(TRIM($A678),5)="Total"),NOT(ISNUMBER($C678)),$C678=0),"",$D678/$C678)</f>
        <v/>
      </c>
      <c r="H678" s="12">
        <f>IF($G678="","",MAX(0,(($D678/$C678)+$M$13^2/(2*$C678))/(1+$M$13^2/$C678)-$M$13*SQRT(($D678/$C678)*(1-$D678/$C678)/$C678+$M$13^2/(4*$C678^2))/(1+$M$13^2/$C678)))</f>
        <v/>
      </c>
      <c r="I678" s="12">
        <f>IF($G678="","",MIN(1,(($D678/$C678)+$M$13^2/(2*$C678))/(1+$M$13^2/$C678)+$M$13*SQRT(($D678/$C678)*(1-$D678/$C678)/$C678+$M$13^2/(4*$C678^2))/(1+$M$13^2/$C678)))</f>
        <v/>
      </c>
      <c r="J678" s="23">
        <f>IF($A678="","",IF(LEFT(TRIM($A678),5)="Total","ignored: a Total row",IF($F678="no match","BLOCK NOW: nothing to do with what you sell",IF($G678="","WATCH: no clicks yet",IF($I678&lt;$M$14,"BLOCK: had a fair chance, confidently below",IF($H678&gt;$M$14,"KEEP: confidently above the benchmark",IF($C678&lt;$M$15,"WATCH: too few clicks to judge","WATCH: undecided")))))))</f>
        <v/>
      </c>
      <c r="K678" s="24">
        <f>IF(OR($A678="",LEFT(TRIM($A678),5)="Total"),0,1)</f>
        <v/>
      </c>
    </row>
    <row r="679">
      <c r="F679" s="23">
        <f>IF(OR($A679="",LEFT(TRIM($A679),5)="Total"),"",IF(OR(IF($M$4="",FALSE,ISNUMBER(SEARCH($M$4,$A679))),IF($M$5="",FALSE,ISNUMBER(SEARCH($M$5,$A679))),IF($M$6="",FALSE,ISNUMBER(SEARCH($M$6,$A679))),IF($M$7="",FALSE,ISNUMBER(SEARCH($M$7,$A679))),IF($M$8="",FALSE,ISNUMBER(SEARCH($M$8,$A679)))),"match","no match"))</f>
        <v/>
      </c>
      <c r="G679" s="12">
        <f>IF(OR(OR($A679="",LEFT(TRIM($A679),5)="Total"),NOT(ISNUMBER($C679)),$C679=0),"",$D679/$C679)</f>
        <v/>
      </c>
      <c r="H679" s="12">
        <f>IF($G679="","",MAX(0,(($D679/$C679)+$M$13^2/(2*$C679))/(1+$M$13^2/$C679)-$M$13*SQRT(($D679/$C679)*(1-$D679/$C679)/$C679+$M$13^2/(4*$C679^2))/(1+$M$13^2/$C679)))</f>
        <v/>
      </c>
      <c r="I679" s="12">
        <f>IF($G679="","",MIN(1,(($D679/$C679)+$M$13^2/(2*$C679))/(1+$M$13^2/$C679)+$M$13*SQRT(($D679/$C679)*(1-$D679/$C679)/$C679+$M$13^2/(4*$C679^2))/(1+$M$13^2/$C679)))</f>
        <v/>
      </c>
      <c r="J679" s="23">
        <f>IF($A679="","",IF(LEFT(TRIM($A679),5)="Total","ignored: a Total row",IF($F679="no match","BLOCK NOW: nothing to do with what you sell",IF($G679="","WATCH: no clicks yet",IF($I679&lt;$M$14,"BLOCK: had a fair chance, confidently below",IF($H679&gt;$M$14,"KEEP: confidently above the benchmark",IF($C679&lt;$M$15,"WATCH: too few clicks to judge","WATCH: undecided")))))))</f>
        <v/>
      </c>
      <c r="K679" s="24">
        <f>IF(OR($A679="",LEFT(TRIM($A679),5)="Total"),0,1)</f>
        <v/>
      </c>
    </row>
    <row r="680">
      <c r="F680" s="23">
        <f>IF(OR($A680="",LEFT(TRIM($A680),5)="Total"),"",IF(OR(IF($M$4="",FALSE,ISNUMBER(SEARCH($M$4,$A680))),IF($M$5="",FALSE,ISNUMBER(SEARCH($M$5,$A680))),IF($M$6="",FALSE,ISNUMBER(SEARCH($M$6,$A680))),IF($M$7="",FALSE,ISNUMBER(SEARCH($M$7,$A680))),IF($M$8="",FALSE,ISNUMBER(SEARCH($M$8,$A680)))),"match","no match"))</f>
        <v/>
      </c>
      <c r="G680" s="12">
        <f>IF(OR(OR($A680="",LEFT(TRIM($A680),5)="Total"),NOT(ISNUMBER($C680)),$C680=0),"",$D680/$C680)</f>
        <v/>
      </c>
      <c r="H680" s="12">
        <f>IF($G680="","",MAX(0,(($D680/$C680)+$M$13^2/(2*$C680))/(1+$M$13^2/$C680)-$M$13*SQRT(($D680/$C680)*(1-$D680/$C680)/$C680+$M$13^2/(4*$C680^2))/(1+$M$13^2/$C680)))</f>
        <v/>
      </c>
      <c r="I680" s="12">
        <f>IF($G680="","",MIN(1,(($D680/$C680)+$M$13^2/(2*$C680))/(1+$M$13^2/$C680)+$M$13*SQRT(($D680/$C680)*(1-$D680/$C680)/$C680+$M$13^2/(4*$C680^2))/(1+$M$13^2/$C680)))</f>
        <v/>
      </c>
      <c r="J680" s="23">
        <f>IF($A680="","",IF(LEFT(TRIM($A680),5)="Total","ignored: a Total row",IF($F680="no match","BLOCK NOW: nothing to do with what you sell",IF($G680="","WATCH: no clicks yet",IF($I680&lt;$M$14,"BLOCK: had a fair chance, confidently below",IF($H680&gt;$M$14,"KEEP: confidently above the benchmark",IF($C680&lt;$M$15,"WATCH: too few clicks to judge","WATCH: undecided")))))))</f>
        <v/>
      </c>
      <c r="K680" s="24">
        <f>IF(OR($A680="",LEFT(TRIM($A680),5)="Total"),0,1)</f>
        <v/>
      </c>
    </row>
    <row r="681">
      <c r="F681" s="23">
        <f>IF(OR($A681="",LEFT(TRIM($A681),5)="Total"),"",IF(OR(IF($M$4="",FALSE,ISNUMBER(SEARCH($M$4,$A681))),IF($M$5="",FALSE,ISNUMBER(SEARCH($M$5,$A681))),IF($M$6="",FALSE,ISNUMBER(SEARCH($M$6,$A681))),IF($M$7="",FALSE,ISNUMBER(SEARCH($M$7,$A681))),IF($M$8="",FALSE,ISNUMBER(SEARCH($M$8,$A681)))),"match","no match"))</f>
        <v/>
      </c>
      <c r="G681" s="12">
        <f>IF(OR(OR($A681="",LEFT(TRIM($A681),5)="Total"),NOT(ISNUMBER($C681)),$C681=0),"",$D681/$C681)</f>
        <v/>
      </c>
      <c r="H681" s="12">
        <f>IF($G681="","",MAX(0,(($D681/$C681)+$M$13^2/(2*$C681))/(1+$M$13^2/$C681)-$M$13*SQRT(($D681/$C681)*(1-$D681/$C681)/$C681+$M$13^2/(4*$C681^2))/(1+$M$13^2/$C681)))</f>
        <v/>
      </c>
      <c r="I681" s="12">
        <f>IF($G681="","",MIN(1,(($D681/$C681)+$M$13^2/(2*$C681))/(1+$M$13^2/$C681)+$M$13*SQRT(($D681/$C681)*(1-$D681/$C681)/$C681+$M$13^2/(4*$C681^2))/(1+$M$13^2/$C681)))</f>
        <v/>
      </c>
      <c r="J681" s="23">
        <f>IF($A681="","",IF(LEFT(TRIM($A681),5)="Total","ignored: a Total row",IF($F681="no match","BLOCK NOW: nothing to do with what you sell",IF($G681="","WATCH: no clicks yet",IF($I681&lt;$M$14,"BLOCK: had a fair chance, confidently below",IF($H681&gt;$M$14,"KEEP: confidently above the benchmark",IF($C681&lt;$M$15,"WATCH: too few clicks to judge","WATCH: undecided")))))))</f>
        <v/>
      </c>
      <c r="K681" s="24">
        <f>IF(OR($A681="",LEFT(TRIM($A681),5)="Total"),0,1)</f>
        <v/>
      </c>
    </row>
    <row r="682">
      <c r="F682" s="23">
        <f>IF(OR($A682="",LEFT(TRIM($A682),5)="Total"),"",IF(OR(IF($M$4="",FALSE,ISNUMBER(SEARCH($M$4,$A682))),IF($M$5="",FALSE,ISNUMBER(SEARCH($M$5,$A682))),IF($M$6="",FALSE,ISNUMBER(SEARCH($M$6,$A682))),IF($M$7="",FALSE,ISNUMBER(SEARCH($M$7,$A682))),IF($M$8="",FALSE,ISNUMBER(SEARCH($M$8,$A682)))),"match","no match"))</f>
        <v/>
      </c>
      <c r="G682" s="12">
        <f>IF(OR(OR($A682="",LEFT(TRIM($A682),5)="Total"),NOT(ISNUMBER($C682)),$C682=0),"",$D682/$C682)</f>
        <v/>
      </c>
      <c r="H682" s="12">
        <f>IF($G682="","",MAX(0,(($D682/$C682)+$M$13^2/(2*$C682))/(1+$M$13^2/$C682)-$M$13*SQRT(($D682/$C682)*(1-$D682/$C682)/$C682+$M$13^2/(4*$C682^2))/(1+$M$13^2/$C682)))</f>
        <v/>
      </c>
      <c r="I682" s="12">
        <f>IF($G682="","",MIN(1,(($D682/$C682)+$M$13^2/(2*$C682))/(1+$M$13^2/$C682)+$M$13*SQRT(($D682/$C682)*(1-$D682/$C682)/$C682+$M$13^2/(4*$C682^2))/(1+$M$13^2/$C682)))</f>
        <v/>
      </c>
      <c r="J682" s="23">
        <f>IF($A682="","",IF(LEFT(TRIM($A682),5)="Total","ignored: a Total row",IF($F682="no match","BLOCK NOW: nothing to do with what you sell",IF($G682="","WATCH: no clicks yet",IF($I682&lt;$M$14,"BLOCK: had a fair chance, confidently below",IF($H682&gt;$M$14,"KEEP: confidently above the benchmark",IF($C682&lt;$M$15,"WATCH: too few clicks to judge","WATCH: undecided")))))))</f>
        <v/>
      </c>
      <c r="K682" s="24">
        <f>IF(OR($A682="",LEFT(TRIM($A682),5)="Total"),0,1)</f>
        <v/>
      </c>
    </row>
    <row r="683">
      <c r="F683" s="23">
        <f>IF(OR($A683="",LEFT(TRIM($A683),5)="Total"),"",IF(OR(IF($M$4="",FALSE,ISNUMBER(SEARCH($M$4,$A683))),IF($M$5="",FALSE,ISNUMBER(SEARCH($M$5,$A683))),IF($M$6="",FALSE,ISNUMBER(SEARCH($M$6,$A683))),IF($M$7="",FALSE,ISNUMBER(SEARCH($M$7,$A683))),IF($M$8="",FALSE,ISNUMBER(SEARCH($M$8,$A683)))),"match","no match"))</f>
        <v/>
      </c>
      <c r="G683" s="12">
        <f>IF(OR(OR($A683="",LEFT(TRIM($A683),5)="Total"),NOT(ISNUMBER($C683)),$C683=0),"",$D683/$C683)</f>
        <v/>
      </c>
      <c r="H683" s="12">
        <f>IF($G683="","",MAX(0,(($D683/$C683)+$M$13^2/(2*$C683))/(1+$M$13^2/$C683)-$M$13*SQRT(($D683/$C683)*(1-$D683/$C683)/$C683+$M$13^2/(4*$C683^2))/(1+$M$13^2/$C683)))</f>
        <v/>
      </c>
      <c r="I683" s="12">
        <f>IF($G683="","",MIN(1,(($D683/$C683)+$M$13^2/(2*$C683))/(1+$M$13^2/$C683)+$M$13*SQRT(($D683/$C683)*(1-$D683/$C683)/$C683+$M$13^2/(4*$C683^2))/(1+$M$13^2/$C683)))</f>
        <v/>
      </c>
      <c r="J683" s="23">
        <f>IF($A683="","",IF(LEFT(TRIM($A683),5)="Total","ignored: a Total row",IF($F683="no match","BLOCK NOW: nothing to do with what you sell",IF($G683="","WATCH: no clicks yet",IF($I683&lt;$M$14,"BLOCK: had a fair chance, confidently below",IF($H683&gt;$M$14,"KEEP: confidently above the benchmark",IF($C683&lt;$M$15,"WATCH: too few clicks to judge","WATCH: undecided")))))))</f>
        <v/>
      </c>
      <c r="K683" s="24">
        <f>IF(OR($A683="",LEFT(TRIM($A683),5)="Total"),0,1)</f>
        <v/>
      </c>
    </row>
    <row r="684">
      <c r="F684" s="23">
        <f>IF(OR($A684="",LEFT(TRIM($A684),5)="Total"),"",IF(OR(IF($M$4="",FALSE,ISNUMBER(SEARCH($M$4,$A684))),IF($M$5="",FALSE,ISNUMBER(SEARCH($M$5,$A684))),IF($M$6="",FALSE,ISNUMBER(SEARCH($M$6,$A684))),IF($M$7="",FALSE,ISNUMBER(SEARCH($M$7,$A684))),IF($M$8="",FALSE,ISNUMBER(SEARCH($M$8,$A684)))),"match","no match"))</f>
        <v/>
      </c>
      <c r="G684" s="12">
        <f>IF(OR(OR($A684="",LEFT(TRIM($A684),5)="Total"),NOT(ISNUMBER($C684)),$C684=0),"",$D684/$C684)</f>
        <v/>
      </c>
      <c r="H684" s="12">
        <f>IF($G684="","",MAX(0,(($D684/$C684)+$M$13^2/(2*$C684))/(1+$M$13^2/$C684)-$M$13*SQRT(($D684/$C684)*(1-$D684/$C684)/$C684+$M$13^2/(4*$C684^2))/(1+$M$13^2/$C684)))</f>
        <v/>
      </c>
      <c r="I684" s="12">
        <f>IF($G684="","",MIN(1,(($D684/$C684)+$M$13^2/(2*$C684))/(1+$M$13^2/$C684)+$M$13*SQRT(($D684/$C684)*(1-$D684/$C684)/$C684+$M$13^2/(4*$C684^2))/(1+$M$13^2/$C684)))</f>
        <v/>
      </c>
      <c r="J684" s="23">
        <f>IF($A684="","",IF(LEFT(TRIM($A684),5)="Total","ignored: a Total row",IF($F684="no match","BLOCK NOW: nothing to do with what you sell",IF($G684="","WATCH: no clicks yet",IF($I684&lt;$M$14,"BLOCK: had a fair chance, confidently below",IF($H684&gt;$M$14,"KEEP: confidently above the benchmark",IF($C684&lt;$M$15,"WATCH: too few clicks to judge","WATCH: undecided")))))))</f>
        <v/>
      </c>
      <c r="K684" s="24">
        <f>IF(OR($A684="",LEFT(TRIM($A684),5)="Total"),0,1)</f>
        <v/>
      </c>
    </row>
    <row r="685">
      <c r="F685" s="23">
        <f>IF(OR($A685="",LEFT(TRIM($A685),5)="Total"),"",IF(OR(IF($M$4="",FALSE,ISNUMBER(SEARCH($M$4,$A685))),IF($M$5="",FALSE,ISNUMBER(SEARCH($M$5,$A685))),IF($M$6="",FALSE,ISNUMBER(SEARCH($M$6,$A685))),IF($M$7="",FALSE,ISNUMBER(SEARCH($M$7,$A685))),IF($M$8="",FALSE,ISNUMBER(SEARCH($M$8,$A685)))),"match","no match"))</f>
        <v/>
      </c>
      <c r="G685" s="12">
        <f>IF(OR(OR($A685="",LEFT(TRIM($A685),5)="Total"),NOT(ISNUMBER($C685)),$C685=0),"",$D685/$C685)</f>
        <v/>
      </c>
      <c r="H685" s="12">
        <f>IF($G685="","",MAX(0,(($D685/$C685)+$M$13^2/(2*$C685))/(1+$M$13^2/$C685)-$M$13*SQRT(($D685/$C685)*(1-$D685/$C685)/$C685+$M$13^2/(4*$C685^2))/(1+$M$13^2/$C685)))</f>
        <v/>
      </c>
      <c r="I685" s="12">
        <f>IF($G685="","",MIN(1,(($D685/$C685)+$M$13^2/(2*$C685))/(1+$M$13^2/$C685)+$M$13*SQRT(($D685/$C685)*(1-$D685/$C685)/$C685+$M$13^2/(4*$C685^2))/(1+$M$13^2/$C685)))</f>
        <v/>
      </c>
      <c r="J685" s="23">
        <f>IF($A685="","",IF(LEFT(TRIM($A685),5)="Total","ignored: a Total row",IF($F685="no match","BLOCK NOW: nothing to do with what you sell",IF($G685="","WATCH: no clicks yet",IF($I685&lt;$M$14,"BLOCK: had a fair chance, confidently below",IF($H685&gt;$M$14,"KEEP: confidently above the benchmark",IF($C685&lt;$M$15,"WATCH: too few clicks to judge","WATCH: undecided")))))))</f>
        <v/>
      </c>
      <c r="K685" s="24">
        <f>IF(OR($A685="",LEFT(TRIM($A685),5)="Total"),0,1)</f>
        <v/>
      </c>
    </row>
    <row r="686">
      <c r="F686" s="23">
        <f>IF(OR($A686="",LEFT(TRIM($A686),5)="Total"),"",IF(OR(IF($M$4="",FALSE,ISNUMBER(SEARCH($M$4,$A686))),IF($M$5="",FALSE,ISNUMBER(SEARCH($M$5,$A686))),IF($M$6="",FALSE,ISNUMBER(SEARCH($M$6,$A686))),IF($M$7="",FALSE,ISNUMBER(SEARCH($M$7,$A686))),IF($M$8="",FALSE,ISNUMBER(SEARCH($M$8,$A686)))),"match","no match"))</f>
        <v/>
      </c>
      <c r="G686" s="12">
        <f>IF(OR(OR($A686="",LEFT(TRIM($A686),5)="Total"),NOT(ISNUMBER($C686)),$C686=0),"",$D686/$C686)</f>
        <v/>
      </c>
      <c r="H686" s="12">
        <f>IF($G686="","",MAX(0,(($D686/$C686)+$M$13^2/(2*$C686))/(1+$M$13^2/$C686)-$M$13*SQRT(($D686/$C686)*(1-$D686/$C686)/$C686+$M$13^2/(4*$C686^2))/(1+$M$13^2/$C686)))</f>
        <v/>
      </c>
      <c r="I686" s="12">
        <f>IF($G686="","",MIN(1,(($D686/$C686)+$M$13^2/(2*$C686))/(1+$M$13^2/$C686)+$M$13*SQRT(($D686/$C686)*(1-$D686/$C686)/$C686+$M$13^2/(4*$C686^2))/(1+$M$13^2/$C686)))</f>
        <v/>
      </c>
      <c r="J686" s="23">
        <f>IF($A686="","",IF(LEFT(TRIM($A686),5)="Total","ignored: a Total row",IF($F686="no match","BLOCK NOW: nothing to do with what you sell",IF($G686="","WATCH: no clicks yet",IF($I686&lt;$M$14,"BLOCK: had a fair chance, confidently below",IF($H686&gt;$M$14,"KEEP: confidently above the benchmark",IF($C686&lt;$M$15,"WATCH: too few clicks to judge","WATCH: undecided")))))))</f>
        <v/>
      </c>
      <c r="K686" s="24">
        <f>IF(OR($A686="",LEFT(TRIM($A686),5)="Total"),0,1)</f>
        <v/>
      </c>
    </row>
    <row r="687">
      <c r="F687" s="23">
        <f>IF(OR($A687="",LEFT(TRIM($A687),5)="Total"),"",IF(OR(IF($M$4="",FALSE,ISNUMBER(SEARCH($M$4,$A687))),IF($M$5="",FALSE,ISNUMBER(SEARCH($M$5,$A687))),IF($M$6="",FALSE,ISNUMBER(SEARCH($M$6,$A687))),IF($M$7="",FALSE,ISNUMBER(SEARCH($M$7,$A687))),IF($M$8="",FALSE,ISNUMBER(SEARCH($M$8,$A687)))),"match","no match"))</f>
        <v/>
      </c>
      <c r="G687" s="12">
        <f>IF(OR(OR($A687="",LEFT(TRIM($A687),5)="Total"),NOT(ISNUMBER($C687)),$C687=0),"",$D687/$C687)</f>
        <v/>
      </c>
      <c r="H687" s="12">
        <f>IF($G687="","",MAX(0,(($D687/$C687)+$M$13^2/(2*$C687))/(1+$M$13^2/$C687)-$M$13*SQRT(($D687/$C687)*(1-$D687/$C687)/$C687+$M$13^2/(4*$C687^2))/(1+$M$13^2/$C687)))</f>
        <v/>
      </c>
      <c r="I687" s="12">
        <f>IF($G687="","",MIN(1,(($D687/$C687)+$M$13^2/(2*$C687))/(1+$M$13^2/$C687)+$M$13*SQRT(($D687/$C687)*(1-$D687/$C687)/$C687+$M$13^2/(4*$C687^2))/(1+$M$13^2/$C687)))</f>
        <v/>
      </c>
      <c r="J687" s="23">
        <f>IF($A687="","",IF(LEFT(TRIM($A687),5)="Total","ignored: a Total row",IF($F687="no match","BLOCK NOW: nothing to do with what you sell",IF($G687="","WATCH: no clicks yet",IF($I687&lt;$M$14,"BLOCK: had a fair chance, confidently below",IF($H687&gt;$M$14,"KEEP: confidently above the benchmark",IF($C687&lt;$M$15,"WATCH: too few clicks to judge","WATCH: undecided")))))))</f>
        <v/>
      </c>
      <c r="K687" s="24">
        <f>IF(OR($A687="",LEFT(TRIM($A687),5)="Total"),0,1)</f>
        <v/>
      </c>
    </row>
    <row r="688">
      <c r="F688" s="23">
        <f>IF(OR($A688="",LEFT(TRIM($A688),5)="Total"),"",IF(OR(IF($M$4="",FALSE,ISNUMBER(SEARCH($M$4,$A688))),IF($M$5="",FALSE,ISNUMBER(SEARCH($M$5,$A688))),IF($M$6="",FALSE,ISNUMBER(SEARCH($M$6,$A688))),IF($M$7="",FALSE,ISNUMBER(SEARCH($M$7,$A688))),IF($M$8="",FALSE,ISNUMBER(SEARCH($M$8,$A688)))),"match","no match"))</f>
        <v/>
      </c>
      <c r="G688" s="12">
        <f>IF(OR(OR($A688="",LEFT(TRIM($A688),5)="Total"),NOT(ISNUMBER($C688)),$C688=0),"",$D688/$C688)</f>
        <v/>
      </c>
      <c r="H688" s="12">
        <f>IF($G688="","",MAX(0,(($D688/$C688)+$M$13^2/(2*$C688))/(1+$M$13^2/$C688)-$M$13*SQRT(($D688/$C688)*(1-$D688/$C688)/$C688+$M$13^2/(4*$C688^2))/(1+$M$13^2/$C688)))</f>
        <v/>
      </c>
      <c r="I688" s="12">
        <f>IF($G688="","",MIN(1,(($D688/$C688)+$M$13^2/(2*$C688))/(1+$M$13^2/$C688)+$M$13*SQRT(($D688/$C688)*(1-$D688/$C688)/$C688+$M$13^2/(4*$C688^2))/(1+$M$13^2/$C688)))</f>
        <v/>
      </c>
      <c r="J688" s="23">
        <f>IF($A688="","",IF(LEFT(TRIM($A688),5)="Total","ignored: a Total row",IF($F688="no match","BLOCK NOW: nothing to do with what you sell",IF($G688="","WATCH: no clicks yet",IF($I688&lt;$M$14,"BLOCK: had a fair chance, confidently below",IF($H688&gt;$M$14,"KEEP: confidently above the benchmark",IF($C688&lt;$M$15,"WATCH: too few clicks to judge","WATCH: undecided")))))))</f>
        <v/>
      </c>
      <c r="K688" s="24">
        <f>IF(OR($A688="",LEFT(TRIM($A688),5)="Total"),0,1)</f>
        <v/>
      </c>
    </row>
    <row r="689">
      <c r="F689" s="23">
        <f>IF(OR($A689="",LEFT(TRIM($A689),5)="Total"),"",IF(OR(IF($M$4="",FALSE,ISNUMBER(SEARCH($M$4,$A689))),IF($M$5="",FALSE,ISNUMBER(SEARCH($M$5,$A689))),IF($M$6="",FALSE,ISNUMBER(SEARCH($M$6,$A689))),IF($M$7="",FALSE,ISNUMBER(SEARCH($M$7,$A689))),IF($M$8="",FALSE,ISNUMBER(SEARCH($M$8,$A689)))),"match","no match"))</f>
        <v/>
      </c>
      <c r="G689" s="12">
        <f>IF(OR(OR($A689="",LEFT(TRIM($A689),5)="Total"),NOT(ISNUMBER($C689)),$C689=0),"",$D689/$C689)</f>
        <v/>
      </c>
      <c r="H689" s="12">
        <f>IF($G689="","",MAX(0,(($D689/$C689)+$M$13^2/(2*$C689))/(1+$M$13^2/$C689)-$M$13*SQRT(($D689/$C689)*(1-$D689/$C689)/$C689+$M$13^2/(4*$C689^2))/(1+$M$13^2/$C689)))</f>
        <v/>
      </c>
      <c r="I689" s="12">
        <f>IF($G689="","",MIN(1,(($D689/$C689)+$M$13^2/(2*$C689))/(1+$M$13^2/$C689)+$M$13*SQRT(($D689/$C689)*(1-$D689/$C689)/$C689+$M$13^2/(4*$C689^2))/(1+$M$13^2/$C689)))</f>
        <v/>
      </c>
      <c r="J689" s="23">
        <f>IF($A689="","",IF(LEFT(TRIM($A689),5)="Total","ignored: a Total row",IF($F689="no match","BLOCK NOW: nothing to do with what you sell",IF($G689="","WATCH: no clicks yet",IF($I689&lt;$M$14,"BLOCK: had a fair chance, confidently below",IF($H689&gt;$M$14,"KEEP: confidently above the benchmark",IF($C689&lt;$M$15,"WATCH: too few clicks to judge","WATCH: undecided")))))))</f>
        <v/>
      </c>
      <c r="K689" s="24">
        <f>IF(OR($A689="",LEFT(TRIM($A689),5)="Total"),0,1)</f>
        <v/>
      </c>
    </row>
    <row r="690">
      <c r="F690" s="23">
        <f>IF(OR($A690="",LEFT(TRIM($A690),5)="Total"),"",IF(OR(IF($M$4="",FALSE,ISNUMBER(SEARCH($M$4,$A690))),IF($M$5="",FALSE,ISNUMBER(SEARCH($M$5,$A690))),IF($M$6="",FALSE,ISNUMBER(SEARCH($M$6,$A690))),IF($M$7="",FALSE,ISNUMBER(SEARCH($M$7,$A690))),IF($M$8="",FALSE,ISNUMBER(SEARCH($M$8,$A690)))),"match","no match"))</f>
        <v/>
      </c>
      <c r="G690" s="12">
        <f>IF(OR(OR($A690="",LEFT(TRIM($A690),5)="Total"),NOT(ISNUMBER($C690)),$C690=0),"",$D690/$C690)</f>
        <v/>
      </c>
      <c r="H690" s="12">
        <f>IF($G690="","",MAX(0,(($D690/$C690)+$M$13^2/(2*$C690))/(1+$M$13^2/$C690)-$M$13*SQRT(($D690/$C690)*(1-$D690/$C690)/$C690+$M$13^2/(4*$C690^2))/(1+$M$13^2/$C690)))</f>
        <v/>
      </c>
      <c r="I690" s="12">
        <f>IF($G690="","",MIN(1,(($D690/$C690)+$M$13^2/(2*$C690))/(1+$M$13^2/$C690)+$M$13*SQRT(($D690/$C690)*(1-$D690/$C690)/$C690+$M$13^2/(4*$C690^2))/(1+$M$13^2/$C690)))</f>
        <v/>
      </c>
      <c r="J690" s="23">
        <f>IF($A690="","",IF(LEFT(TRIM($A690),5)="Total","ignored: a Total row",IF($F690="no match","BLOCK NOW: nothing to do with what you sell",IF($G690="","WATCH: no clicks yet",IF($I690&lt;$M$14,"BLOCK: had a fair chance, confidently below",IF($H690&gt;$M$14,"KEEP: confidently above the benchmark",IF($C690&lt;$M$15,"WATCH: too few clicks to judge","WATCH: undecided")))))))</f>
        <v/>
      </c>
      <c r="K690" s="24">
        <f>IF(OR($A690="",LEFT(TRIM($A690),5)="Total"),0,1)</f>
        <v/>
      </c>
    </row>
    <row r="691">
      <c r="F691" s="23">
        <f>IF(OR($A691="",LEFT(TRIM($A691),5)="Total"),"",IF(OR(IF($M$4="",FALSE,ISNUMBER(SEARCH($M$4,$A691))),IF($M$5="",FALSE,ISNUMBER(SEARCH($M$5,$A691))),IF($M$6="",FALSE,ISNUMBER(SEARCH($M$6,$A691))),IF($M$7="",FALSE,ISNUMBER(SEARCH($M$7,$A691))),IF($M$8="",FALSE,ISNUMBER(SEARCH($M$8,$A691)))),"match","no match"))</f>
        <v/>
      </c>
      <c r="G691" s="12">
        <f>IF(OR(OR($A691="",LEFT(TRIM($A691),5)="Total"),NOT(ISNUMBER($C691)),$C691=0),"",$D691/$C691)</f>
        <v/>
      </c>
      <c r="H691" s="12">
        <f>IF($G691="","",MAX(0,(($D691/$C691)+$M$13^2/(2*$C691))/(1+$M$13^2/$C691)-$M$13*SQRT(($D691/$C691)*(1-$D691/$C691)/$C691+$M$13^2/(4*$C691^2))/(1+$M$13^2/$C691)))</f>
        <v/>
      </c>
      <c r="I691" s="12">
        <f>IF($G691="","",MIN(1,(($D691/$C691)+$M$13^2/(2*$C691))/(1+$M$13^2/$C691)+$M$13*SQRT(($D691/$C691)*(1-$D691/$C691)/$C691+$M$13^2/(4*$C691^2))/(1+$M$13^2/$C691)))</f>
        <v/>
      </c>
      <c r="J691" s="23">
        <f>IF($A691="","",IF(LEFT(TRIM($A691),5)="Total","ignored: a Total row",IF($F691="no match","BLOCK NOW: nothing to do with what you sell",IF($G691="","WATCH: no clicks yet",IF($I691&lt;$M$14,"BLOCK: had a fair chance, confidently below",IF($H691&gt;$M$14,"KEEP: confidently above the benchmark",IF($C691&lt;$M$15,"WATCH: too few clicks to judge","WATCH: undecided")))))))</f>
        <v/>
      </c>
      <c r="K691" s="24">
        <f>IF(OR($A691="",LEFT(TRIM($A691),5)="Total"),0,1)</f>
        <v/>
      </c>
    </row>
    <row r="692">
      <c r="F692" s="23">
        <f>IF(OR($A692="",LEFT(TRIM($A692),5)="Total"),"",IF(OR(IF($M$4="",FALSE,ISNUMBER(SEARCH($M$4,$A692))),IF($M$5="",FALSE,ISNUMBER(SEARCH($M$5,$A692))),IF($M$6="",FALSE,ISNUMBER(SEARCH($M$6,$A692))),IF($M$7="",FALSE,ISNUMBER(SEARCH($M$7,$A692))),IF($M$8="",FALSE,ISNUMBER(SEARCH($M$8,$A692)))),"match","no match"))</f>
        <v/>
      </c>
      <c r="G692" s="12">
        <f>IF(OR(OR($A692="",LEFT(TRIM($A692),5)="Total"),NOT(ISNUMBER($C692)),$C692=0),"",$D692/$C692)</f>
        <v/>
      </c>
      <c r="H692" s="12">
        <f>IF($G692="","",MAX(0,(($D692/$C692)+$M$13^2/(2*$C692))/(1+$M$13^2/$C692)-$M$13*SQRT(($D692/$C692)*(1-$D692/$C692)/$C692+$M$13^2/(4*$C692^2))/(1+$M$13^2/$C692)))</f>
        <v/>
      </c>
      <c r="I692" s="12">
        <f>IF($G692="","",MIN(1,(($D692/$C692)+$M$13^2/(2*$C692))/(1+$M$13^2/$C692)+$M$13*SQRT(($D692/$C692)*(1-$D692/$C692)/$C692+$M$13^2/(4*$C692^2))/(1+$M$13^2/$C692)))</f>
        <v/>
      </c>
      <c r="J692" s="23">
        <f>IF($A692="","",IF(LEFT(TRIM($A692),5)="Total","ignored: a Total row",IF($F692="no match","BLOCK NOW: nothing to do with what you sell",IF($G692="","WATCH: no clicks yet",IF($I692&lt;$M$14,"BLOCK: had a fair chance, confidently below",IF($H692&gt;$M$14,"KEEP: confidently above the benchmark",IF($C692&lt;$M$15,"WATCH: too few clicks to judge","WATCH: undecided")))))))</f>
        <v/>
      </c>
      <c r="K692" s="24">
        <f>IF(OR($A692="",LEFT(TRIM($A692),5)="Total"),0,1)</f>
        <v/>
      </c>
    </row>
    <row r="693">
      <c r="F693" s="23">
        <f>IF(OR($A693="",LEFT(TRIM($A693),5)="Total"),"",IF(OR(IF($M$4="",FALSE,ISNUMBER(SEARCH($M$4,$A693))),IF($M$5="",FALSE,ISNUMBER(SEARCH($M$5,$A693))),IF($M$6="",FALSE,ISNUMBER(SEARCH($M$6,$A693))),IF($M$7="",FALSE,ISNUMBER(SEARCH($M$7,$A693))),IF($M$8="",FALSE,ISNUMBER(SEARCH($M$8,$A693)))),"match","no match"))</f>
        <v/>
      </c>
      <c r="G693" s="12">
        <f>IF(OR(OR($A693="",LEFT(TRIM($A693),5)="Total"),NOT(ISNUMBER($C693)),$C693=0),"",$D693/$C693)</f>
        <v/>
      </c>
      <c r="H693" s="12">
        <f>IF($G693="","",MAX(0,(($D693/$C693)+$M$13^2/(2*$C693))/(1+$M$13^2/$C693)-$M$13*SQRT(($D693/$C693)*(1-$D693/$C693)/$C693+$M$13^2/(4*$C693^2))/(1+$M$13^2/$C693)))</f>
        <v/>
      </c>
      <c r="I693" s="12">
        <f>IF($G693="","",MIN(1,(($D693/$C693)+$M$13^2/(2*$C693))/(1+$M$13^2/$C693)+$M$13*SQRT(($D693/$C693)*(1-$D693/$C693)/$C693+$M$13^2/(4*$C693^2))/(1+$M$13^2/$C693)))</f>
        <v/>
      </c>
      <c r="J693" s="23">
        <f>IF($A693="","",IF(LEFT(TRIM($A693),5)="Total","ignored: a Total row",IF($F693="no match","BLOCK NOW: nothing to do with what you sell",IF($G693="","WATCH: no clicks yet",IF($I693&lt;$M$14,"BLOCK: had a fair chance, confidently below",IF($H693&gt;$M$14,"KEEP: confidently above the benchmark",IF($C693&lt;$M$15,"WATCH: too few clicks to judge","WATCH: undecided")))))))</f>
        <v/>
      </c>
      <c r="K693" s="24">
        <f>IF(OR($A693="",LEFT(TRIM($A693),5)="Total"),0,1)</f>
        <v/>
      </c>
    </row>
    <row r="694">
      <c r="F694" s="23">
        <f>IF(OR($A694="",LEFT(TRIM($A694),5)="Total"),"",IF(OR(IF($M$4="",FALSE,ISNUMBER(SEARCH($M$4,$A694))),IF($M$5="",FALSE,ISNUMBER(SEARCH($M$5,$A694))),IF($M$6="",FALSE,ISNUMBER(SEARCH($M$6,$A694))),IF($M$7="",FALSE,ISNUMBER(SEARCH($M$7,$A694))),IF($M$8="",FALSE,ISNUMBER(SEARCH($M$8,$A694)))),"match","no match"))</f>
        <v/>
      </c>
      <c r="G694" s="12">
        <f>IF(OR(OR($A694="",LEFT(TRIM($A694),5)="Total"),NOT(ISNUMBER($C694)),$C694=0),"",$D694/$C694)</f>
        <v/>
      </c>
      <c r="H694" s="12">
        <f>IF($G694="","",MAX(0,(($D694/$C694)+$M$13^2/(2*$C694))/(1+$M$13^2/$C694)-$M$13*SQRT(($D694/$C694)*(1-$D694/$C694)/$C694+$M$13^2/(4*$C694^2))/(1+$M$13^2/$C694)))</f>
        <v/>
      </c>
      <c r="I694" s="12">
        <f>IF($G694="","",MIN(1,(($D694/$C694)+$M$13^2/(2*$C694))/(1+$M$13^2/$C694)+$M$13*SQRT(($D694/$C694)*(1-$D694/$C694)/$C694+$M$13^2/(4*$C694^2))/(1+$M$13^2/$C694)))</f>
        <v/>
      </c>
      <c r="J694" s="23">
        <f>IF($A694="","",IF(LEFT(TRIM($A694),5)="Total","ignored: a Total row",IF($F694="no match","BLOCK NOW: nothing to do with what you sell",IF($G694="","WATCH: no clicks yet",IF($I694&lt;$M$14,"BLOCK: had a fair chance, confidently below",IF($H694&gt;$M$14,"KEEP: confidently above the benchmark",IF($C694&lt;$M$15,"WATCH: too few clicks to judge","WATCH: undecided")))))))</f>
        <v/>
      </c>
      <c r="K694" s="24">
        <f>IF(OR($A694="",LEFT(TRIM($A694),5)="Total"),0,1)</f>
        <v/>
      </c>
    </row>
    <row r="695">
      <c r="F695" s="23">
        <f>IF(OR($A695="",LEFT(TRIM($A695),5)="Total"),"",IF(OR(IF($M$4="",FALSE,ISNUMBER(SEARCH($M$4,$A695))),IF($M$5="",FALSE,ISNUMBER(SEARCH($M$5,$A695))),IF($M$6="",FALSE,ISNUMBER(SEARCH($M$6,$A695))),IF($M$7="",FALSE,ISNUMBER(SEARCH($M$7,$A695))),IF($M$8="",FALSE,ISNUMBER(SEARCH($M$8,$A695)))),"match","no match"))</f>
        <v/>
      </c>
      <c r="G695" s="12">
        <f>IF(OR(OR($A695="",LEFT(TRIM($A695),5)="Total"),NOT(ISNUMBER($C695)),$C695=0),"",$D695/$C695)</f>
        <v/>
      </c>
      <c r="H695" s="12">
        <f>IF($G695="","",MAX(0,(($D695/$C695)+$M$13^2/(2*$C695))/(1+$M$13^2/$C695)-$M$13*SQRT(($D695/$C695)*(1-$D695/$C695)/$C695+$M$13^2/(4*$C695^2))/(1+$M$13^2/$C695)))</f>
        <v/>
      </c>
      <c r="I695" s="12">
        <f>IF($G695="","",MIN(1,(($D695/$C695)+$M$13^2/(2*$C695))/(1+$M$13^2/$C695)+$M$13*SQRT(($D695/$C695)*(1-$D695/$C695)/$C695+$M$13^2/(4*$C695^2))/(1+$M$13^2/$C695)))</f>
        <v/>
      </c>
      <c r="J695" s="23">
        <f>IF($A695="","",IF(LEFT(TRIM($A695),5)="Total","ignored: a Total row",IF($F695="no match","BLOCK NOW: nothing to do with what you sell",IF($G695="","WATCH: no clicks yet",IF($I695&lt;$M$14,"BLOCK: had a fair chance, confidently below",IF($H695&gt;$M$14,"KEEP: confidently above the benchmark",IF($C695&lt;$M$15,"WATCH: too few clicks to judge","WATCH: undecided")))))))</f>
        <v/>
      </c>
      <c r="K695" s="24">
        <f>IF(OR($A695="",LEFT(TRIM($A695),5)="Total"),0,1)</f>
        <v/>
      </c>
    </row>
    <row r="696">
      <c r="F696" s="23">
        <f>IF(OR($A696="",LEFT(TRIM($A696),5)="Total"),"",IF(OR(IF($M$4="",FALSE,ISNUMBER(SEARCH($M$4,$A696))),IF($M$5="",FALSE,ISNUMBER(SEARCH($M$5,$A696))),IF($M$6="",FALSE,ISNUMBER(SEARCH($M$6,$A696))),IF($M$7="",FALSE,ISNUMBER(SEARCH($M$7,$A696))),IF($M$8="",FALSE,ISNUMBER(SEARCH($M$8,$A696)))),"match","no match"))</f>
        <v/>
      </c>
      <c r="G696" s="12">
        <f>IF(OR(OR($A696="",LEFT(TRIM($A696),5)="Total"),NOT(ISNUMBER($C696)),$C696=0),"",$D696/$C696)</f>
        <v/>
      </c>
      <c r="H696" s="12">
        <f>IF($G696="","",MAX(0,(($D696/$C696)+$M$13^2/(2*$C696))/(1+$M$13^2/$C696)-$M$13*SQRT(($D696/$C696)*(1-$D696/$C696)/$C696+$M$13^2/(4*$C696^2))/(1+$M$13^2/$C696)))</f>
        <v/>
      </c>
      <c r="I696" s="12">
        <f>IF($G696="","",MIN(1,(($D696/$C696)+$M$13^2/(2*$C696))/(1+$M$13^2/$C696)+$M$13*SQRT(($D696/$C696)*(1-$D696/$C696)/$C696+$M$13^2/(4*$C696^2))/(1+$M$13^2/$C696)))</f>
        <v/>
      </c>
      <c r="J696" s="23">
        <f>IF($A696="","",IF(LEFT(TRIM($A696),5)="Total","ignored: a Total row",IF($F696="no match","BLOCK NOW: nothing to do with what you sell",IF($G696="","WATCH: no clicks yet",IF($I696&lt;$M$14,"BLOCK: had a fair chance, confidently below",IF($H696&gt;$M$14,"KEEP: confidently above the benchmark",IF($C696&lt;$M$15,"WATCH: too few clicks to judge","WATCH: undecided")))))))</f>
        <v/>
      </c>
      <c r="K696" s="24">
        <f>IF(OR($A696="",LEFT(TRIM($A696),5)="Total"),0,1)</f>
        <v/>
      </c>
    </row>
    <row r="697">
      <c r="F697" s="23">
        <f>IF(OR($A697="",LEFT(TRIM($A697),5)="Total"),"",IF(OR(IF($M$4="",FALSE,ISNUMBER(SEARCH($M$4,$A697))),IF($M$5="",FALSE,ISNUMBER(SEARCH($M$5,$A697))),IF($M$6="",FALSE,ISNUMBER(SEARCH($M$6,$A697))),IF($M$7="",FALSE,ISNUMBER(SEARCH($M$7,$A697))),IF($M$8="",FALSE,ISNUMBER(SEARCH($M$8,$A697)))),"match","no match"))</f>
        <v/>
      </c>
      <c r="G697" s="12">
        <f>IF(OR(OR($A697="",LEFT(TRIM($A697),5)="Total"),NOT(ISNUMBER($C697)),$C697=0),"",$D697/$C697)</f>
        <v/>
      </c>
      <c r="H697" s="12">
        <f>IF($G697="","",MAX(0,(($D697/$C697)+$M$13^2/(2*$C697))/(1+$M$13^2/$C697)-$M$13*SQRT(($D697/$C697)*(1-$D697/$C697)/$C697+$M$13^2/(4*$C697^2))/(1+$M$13^2/$C697)))</f>
        <v/>
      </c>
      <c r="I697" s="12">
        <f>IF($G697="","",MIN(1,(($D697/$C697)+$M$13^2/(2*$C697))/(1+$M$13^2/$C697)+$M$13*SQRT(($D697/$C697)*(1-$D697/$C697)/$C697+$M$13^2/(4*$C697^2))/(1+$M$13^2/$C697)))</f>
        <v/>
      </c>
      <c r="J697" s="23">
        <f>IF($A697="","",IF(LEFT(TRIM($A697),5)="Total","ignored: a Total row",IF($F697="no match","BLOCK NOW: nothing to do with what you sell",IF($G697="","WATCH: no clicks yet",IF($I697&lt;$M$14,"BLOCK: had a fair chance, confidently below",IF($H697&gt;$M$14,"KEEP: confidently above the benchmark",IF($C697&lt;$M$15,"WATCH: too few clicks to judge","WATCH: undecided")))))))</f>
        <v/>
      </c>
      <c r="K697" s="24">
        <f>IF(OR($A697="",LEFT(TRIM($A697),5)="Total"),0,1)</f>
        <v/>
      </c>
    </row>
    <row r="698">
      <c r="F698" s="23">
        <f>IF(OR($A698="",LEFT(TRIM($A698),5)="Total"),"",IF(OR(IF($M$4="",FALSE,ISNUMBER(SEARCH($M$4,$A698))),IF($M$5="",FALSE,ISNUMBER(SEARCH($M$5,$A698))),IF($M$6="",FALSE,ISNUMBER(SEARCH($M$6,$A698))),IF($M$7="",FALSE,ISNUMBER(SEARCH($M$7,$A698))),IF($M$8="",FALSE,ISNUMBER(SEARCH($M$8,$A698)))),"match","no match"))</f>
        <v/>
      </c>
      <c r="G698" s="12">
        <f>IF(OR(OR($A698="",LEFT(TRIM($A698),5)="Total"),NOT(ISNUMBER($C698)),$C698=0),"",$D698/$C698)</f>
        <v/>
      </c>
      <c r="H698" s="12">
        <f>IF($G698="","",MAX(0,(($D698/$C698)+$M$13^2/(2*$C698))/(1+$M$13^2/$C698)-$M$13*SQRT(($D698/$C698)*(1-$D698/$C698)/$C698+$M$13^2/(4*$C698^2))/(1+$M$13^2/$C698)))</f>
        <v/>
      </c>
      <c r="I698" s="12">
        <f>IF($G698="","",MIN(1,(($D698/$C698)+$M$13^2/(2*$C698))/(1+$M$13^2/$C698)+$M$13*SQRT(($D698/$C698)*(1-$D698/$C698)/$C698+$M$13^2/(4*$C698^2))/(1+$M$13^2/$C698)))</f>
        <v/>
      </c>
      <c r="J698" s="23">
        <f>IF($A698="","",IF(LEFT(TRIM($A698),5)="Total","ignored: a Total row",IF($F698="no match","BLOCK NOW: nothing to do with what you sell",IF($G698="","WATCH: no clicks yet",IF($I698&lt;$M$14,"BLOCK: had a fair chance, confidently below",IF($H698&gt;$M$14,"KEEP: confidently above the benchmark",IF($C698&lt;$M$15,"WATCH: too few clicks to judge","WATCH: undecided")))))))</f>
        <v/>
      </c>
      <c r="K698" s="24">
        <f>IF(OR($A698="",LEFT(TRIM($A698),5)="Total"),0,1)</f>
        <v/>
      </c>
    </row>
    <row r="699">
      <c r="F699" s="23">
        <f>IF(OR($A699="",LEFT(TRIM($A699),5)="Total"),"",IF(OR(IF($M$4="",FALSE,ISNUMBER(SEARCH($M$4,$A699))),IF($M$5="",FALSE,ISNUMBER(SEARCH($M$5,$A699))),IF($M$6="",FALSE,ISNUMBER(SEARCH($M$6,$A699))),IF($M$7="",FALSE,ISNUMBER(SEARCH($M$7,$A699))),IF($M$8="",FALSE,ISNUMBER(SEARCH($M$8,$A699)))),"match","no match"))</f>
        <v/>
      </c>
      <c r="G699" s="12">
        <f>IF(OR(OR($A699="",LEFT(TRIM($A699),5)="Total"),NOT(ISNUMBER($C699)),$C699=0),"",$D699/$C699)</f>
        <v/>
      </c>
      <c r="H699" s="12">
        <f>IF($G699="","",MAX(0,(($D699/$C699)+$M$13^2/(2*$C699))/(1+$M$13^2/$C699)-$M$13*SQRT(($D699/$C699)*(1-$D699/$C699)/$C699+$M$13^2/(4*$C699^2))/(1+$M$13^2/$C699)))</f>
        <v/>
      </c>
      <c r="I699" s="12">
        <f>IF($G699="","",MIN(1,(($D699/$C699)+$M$13^2/(2*$C699))/(1+$M$13^2/$C699)+$M$13*SQRT(($D699/$C699)*(1-$D699/$C699)/$C699+$M$13^2/(4*$C699^2))/(1+$M$13^2/$C699)))</f>
        <v/>
      </c>
      <c r="J699" s="23">
        <f>IF($A699="","",IF(LEFT(TRIM($A699),5)="Total","ignored: a Total row",IF($F699="no match","BLOCK NOW: nothing to do with what you sell",IF($G699="","WATCH: no clicks yet",IF($I699&lt;$M$14,"BLOCK: had a fair chance, confidently below",IF($H699&gt;$M$14,"KEEP: confidently above the benchmark",IF($C699&lt;$M$15,"WATCH: too few clicks to judge","WATCH: undecided")))))))</f>
        <v/>
      </c>
      <c r="K699" s="24">
        <f>IF(OR($A699="",LEFT(TRIM($A699),5)="Total"),0,1)</f>
        <v/>
      </c>
    </row>
    <row r="700">
      <c r="F700" s="23">
        <f>IF(OR($A700="",LEFT(TRIM($A700),5)="Total"),"",IF(OR(IF($M$4="",FALSE,ISNUMBER(SEARCH($M$4,$A700))),IF($M$5="",FALSE,ISNUMBER(SEARCH($M$5,$A700))),IF($M$6="",FALSE,ISNUMBER(SEARCH($M$6,$A700))),IF($M$7="",FALSE,ISNUMBER(SEARCH($M$7,$A700))),IF($M$8="",FALSE,ISNUMBER(SEARCH($M$8,$A700)))),"match","no match"))</f>
        <v/>
      </c>
      <c r="G700" s="12">
        <f>IF(OR(OR($A700="",LEFT(TRIM($A700),5)="Total"),NOT(ISNUMBER($C700)),$C700=0),"",$D700/$C700)</f>
        <v/>
      </c>
      <c r="H700" s="12">
        <f>IF($G700="","",MAX(0,(($D700/$C700)+$M$13^2/(2*$C700))/(1+$M$13^2/$C700)-$M$13*SQRT(($D700/$C700)*(1-$D700/$C700)/$C700+$M$13^2/(4*$C700^2))/(1+$M$13^2/$C700)))</f>
        <v/>
      </c>
      <c r="I700" s="12">
        <f>IF($G700="","",MIN(1,(($D700/$C700)+$M$13^2/(2*$C700))/(1+$M$13^2/$C700)+$M$13*SQRT(($D700/$C700)*(1-$D700/$C700)/$C700+$M$13^2/(4*$C700^2))/(1+$M$13^2/$C700)))</f>
        <v/>
      </c>
      <c r="J700" s="23">
        <f>IF($A700="","",IF(LEFT(TRIM($A700),5)="Total","ignored: a Total row",IF($F700="no match","BLOCK NOW: nothing to do with what you sell",IF($G700="","WATCH: no clicks yet",IF($I700&lt;$M$14,"BLOCK: had a fair chance, confidently below",IF($H700&gt;$M$14,"KEEP: confidently above the benchmark",IF($C700&lt;$M$15,"WATCH: too few clicks to judge","WATCH: undecided")))))))</f>
        <v/>
      </c>
      <c r="K700" s="24">
        <f>IF(OR($A700="",LEFT(TRIM($A700),5)="Total"),0,1)</f>
        <v/>
      </c>
    </row>
    <row r="701">
      <c r="F701" s="23">
        <f>IF(OR($A701="",LEFT(TRIM($A701),5)="Total"),"",IF(OR(IF($M$4="",FALSE,ISNUMBER(SEARCH($M$4,$A701))),IF($M$5="",FALSE,ISNUMBER(SEARCH($M$5,$A701))),IF($M$6="",FALSE,ISNUMBER(SEARCH($M$6,$A701))),IF($M$7="",FALSE,ISNUMBER(SEARCH($M$7,$A701))),IF($M$8="",FALSE,ISNUMBER(SEARCH($M$8,$A701)))),"match","no match"))</f>
        <v/>
      </c>
      <c r="G701" s="12">
        <f>IF(OR(OR($A701="",LEFT(TRIM($A701),5)="Total"),NOT(ISNUMBER($C701)),$C701=0),"",$D701/$C701)</f>
        <v/>
      </c>
      <c r="H701" s="12">
        <f>IF($G701="","",MAX(0,(($D701/$C701)+$M$13^2/(2*$C701))/(1+$M$13^2/$C701)-$M$13*SQRT(($D701/$C701)*(1-$D701/$C701)/$C701+$M$13^2/(4*$C701^2))/(1+$M$13^2/$C701)))</f>
        <v/>
      </c>
      <c r="I701" s="12">
        <f>IF($G701="","",MIN(1,(($D701/$C701)+$M$13^2/(2*$C701))/(1+$M$13^2/$C701)+$M$13*SQRT(($D701/$C701)*(1-$D701/$C701)/$C701+$M$13^2/(4*$C701^2))/(1+$M$13^2/$C701)))</f>
        <v/>
      </c>
      <c r="J701" s="23">
        <f>IF($A701="","",IF(LEFT(TRIM($A701),5)="Total","ignored: a Total row",IF($F701="no match","BLOCK NOW: nothing to do with what you sell",IF($G701="","WATCH: no clicks yet",IF($I701&lt;$M$14,"BLOCK: had a fair chance, confidently below",IF($H701&gt;$M$14,"KEEP: confidently above the benchmark",IF($C701&lt;$M$15,"WATCH: too few clicks to judge","WATCH: undecided")))))))</f>
        <v/>
      </c>
      <c r="K701" s="24">
        <f>IF(OR($A701="",LEFT(TRIM($A701),5)="Total"),0,1)</f>
        <v/>
      </c>
    </row>
    <row r="702">
      <c r="F702" s="23">
        <f>IF(OR($A702="",LEFT(TRIM($A702),5)="Total"),"",IF(OR(IF($M$4="",FALSE,ISNUMBER(SEARCH($M$4,$A702))),IF($M$5="",FALSE,ISNUMBER(SEARCH($M$5,$A702))),IF($M$6="",FALSE,ISNUMBER(SEARCH($M$6,$A702))),IF($M$7="",FALSE,ISNUMBER(SEARCH($M$7,$A702))),IF($M$8="",FALSE,ISNUMBER(SEARCH($M$8,$A702)))),"match","no match"))</f>
        <v/>
      </c>
      <c r="G702" s="12">
        <f>IF(OR(OR($A702="",LEFT(TRIM($A702),5)="Total"),NOT(ISNUMBER($C702)),$C702=0),"",$D702/$C702)</f>
        <v/>
      </c>
      <c r="H702" s="12">
        <f>IF($G702="","",MAX(0,(($D702/$C702)+$M$13^2/(2*$C702))/(1+$M$13^2/$C702)-$M$13*SQRT(($D702/$C702)*(1-$D702/$C702)/$C702+$M$13^2/(4*$C702^2))/(1+$M$13^2/$C702)))</f>
        <v/>
      </c>
      <c r="I702" s="12">
        <f>IF($G702="","",MIN(1,(($D702/$C702)+$M$13^2/(2*$C702))/(1+$M$13^2/$C702)+$M$13*SQRT(($D702/$C702)*(1-$D702/$C702)/$C702+$M$13^2/(4*$C702^2))/(1+$M$13^2/$C702)))</f>
        <v/>
      </c>
      <c r="J702" s="23">
        <f>IF($A702="","",IF(LEFT(TRIM($A702),5)="Total","ignored: a Total row",IF($F702="no match","BLOCK NOW: nothing to do with what you sell",IF($G702="","WATCH: no clicks yet",IF($I702&lt;$M$14,"BLOCK: had a fair chance, confidently below",IF($H702&gt;$M$14,"KEEP: confidently above the benchmark",IF($C702&lt;$M$15,"WATCH: too few clicks to judge","WATCH: undecided")))))))</f>
        <v/>
      </c>
      <c r="K702" s="24">
        <f>IF(OR($A702="",LEFT(TRIM($A702),5)="Total"),0,1)</f>
        <v/>
      </c>
    </row>
    <row r="703">
      <c r="F703" s="23">
        <f>IF(OR($A703="",LEFT(TRIM($A703),5)="Total"),"",IF(OR(IF($M$4="",FALSE,ISNUMBER(SEARCH($M$4,$A703))),IF($M$5="",FALSE,ISNUMBER(SEARCH($M$5,$A703))),IF($M$6="",FALSE,ISNUMBER(SEARCH($M$6,$A703))),IF($M$7="",FALSE,ISNUMBER(SEARCH($M$7,$A703))),IF($M$8="",FALSE,ISNUMBER(SEARCH($M$8,$A703)))),"match","no match"))</f>
        <v/>
      </c>
      <c r="G703" s="12">
        <f>IF(OR(OR($A703="",LEFT(TRIM($A703),5)="Total"),NOT(ISNUMBER($C703)),$C703=0),"",$D703/$C703)</f>
        <v/>
      </c>
      <c r="H703" s="12">
        <f>IF($G703="","",MAX(0,(($D703/$C703)+$M$13^2/(2*$C703))/(1+$M$13^2/$C703)-$M$13*SQRT(($D703/$C703)*(1-$D703/$C703)/$C703+$M$13^2/(4*$C703^2))/(1+$M$13^2/$C703)))</f>
        <v/>
      </c>
      <c r="I703" s="12">
        <f>IF($G703="","",MIN(1,(($D703/$C703)+$M$13^2/(2*$C703))/(1+$M$13^2/$C703)+$M$13*SQRT(($D703/$C703)*(1-$D703/$C703)/$C703+$M$13^2/(4*$C703^2))/(1+$M$13^2/$C703)))</f>
        <v/>
      </c>
      <c r="J703" s="23">
        <f>IF($A703="","",IF(LEFT(TRIM($A703),5)="Total","ignored: a Total row",IF($F703="no match","BLOCK NOW: nothing to do with what you sell",IF($G703="","WATCH: no clicks yet",IF($I703&lt;$M$14,"BLOCK: had a fair chance, confidently below",IF($H703&gt;$M$14,"KEEP: confidently above the benchmark",IF($C703&lt;$M$15,"WATCH: too few clicks to judge","WATCH: undecided")))))))</f>
        <v/>
      </c>
      <c r="K703" s="24">
        <f>IF(OR($A703="",LEFT(TRIM($A703),5)="Total"),0,1)</f>
        <v/>
      </c>
    </row>
    <row r="704">
      <c r="F704" s="23">
        <f>IF(OR($A704="",LEFT(TRIM($A704),5)="Total"),"",IF(OR(IF($M$4="",FALSE,ISNUMBER(SEARCH($M$4,$A704))),IF($M$5="",FALSE,ISNUMBER(SEARCH($M$5,$A704))),IF($M$6="",FALSE,ISNUMBER(SEARCH($M$6,$A704))),IF($M$7="",FALSE,ISNUMBER(SEARCH($M$7,$A704))),IF($M$8="",FALSE,ISNUMBER(SEARCH($M$8,$A704)))),"match","no match"))</f>
        <v/>
      </c>
      <c r="G704" s="12">
        <f>IF(OR(OR($A704="",LEFT(TRIM($A704),5)="Total"),NOT(ISNUMBER($C704)),$C704=0),"",$D704/$C704)</f>
        <v/>
      </c>
      <c r="H704" s="12">
        <f>IF($G704="","",MAX(0,(($D704/$C704)+$M$13^2/(2*$C704))/(1+$M$13^2/$C704)-$M$13*SQRT(($D704/$C704)*(1-$D704/$C704)/$C704+$M$13^2/(4*$C704^2))/(1+$M$13^2/$C704)))</f>
        <v/>
      </c>
      <c r="I704" s="12">
        <f>IF($G704="","",MIN(1,(($D704/$C704)+$M$13^2/(2*$C704))/(1+$M$13^2/$C704)+$M$13*SQRT(($D704/$C704)*(1-$D704/$C704)/$C704+$M$13^2/(4*$C704^2))/(1+$M$13^2/$C704)))</f>
        <v/>
      </c>
      <c r="J704" s="23">
        <f>IF($A704="","",IF(LEFT(TRIM($A704),5)="Total","ignored: a Total row",IF($F704="no match","BLOCK NOW: nothing to do with what you sell",IF($G704="","WATCH: no clicks yet",IF($I704&lt;$M$14,"BLOCK: had a fair chance, confidently below",IF($H704&gt;$M$14,"KEEP: confidently above the benchmark",IF($C704&lt;$M$15,"WATCH: too few clicks to judge","WATCH: undecided")))))))</f>
        <v/>
      </c>
      <c r="K704" s="24">
        <f>IF(OR($A704="",LEFT(TRIM($A704),5)="Total"),0,1)</f>
        <v/>
      </c>
    </row>
    <row r="705">
      <c r="F705" s="23">
        <f>IF(OR($A705="",LEFT(TRIM($A705),5)="Total"),"",IF(OR(IF($M$4="",FALSE,ISNUMBER(SEARCH($M$4,$A705))),IF($M$5="",FALSE,ISNUMBER(SEARCH($M$5,$A705))),IF($M$6="",FALSE,ISNUMBER(SEARCH($M$6,$A705))),IF($M$7="",FALSE,ISNUMBER(SEARCH($M$7,$A705))),IF($M$8="",FALSE,ISNUMBER(SEARCH($M$8,$A705)))),"match","no match"))</f>
        <v/>
      </c>
      <c r="G705" s="12">
        <f>IF(OR(OR($A705="",LEFT(TRIM($A705),5)="Total"),NOT(ISNUMBER($C705)),$C705=0),"",$D705/$C705)</f>
        <v/>
      </c>
      <c r="H705" s="12">
        <f>IF($G705="","",MAX(0,(($D705/$C705)+$M$13^2/(2*$C705))/(1+$M$13^2/$C705)-$M$13*SQRT(($D705/$C705)*(1-$D705/$C705)/$C705+$M$13^2/(4*$C705^2))/(1+$M$13^2/$C705)))</f>
        <v/>
      </c>
      <c r="I705" s="12">
        <f>IF($G705="","",MIN(1,(($D705/$C705)+$M$13^2/(2*$C705))/(1+$M$13^2/$C705)+$M$13*SQRT(($D705/$C705)*(1-$D705/$C705)/$C705+$M$13^2/(4*$C705^2))/(1+$M$13^2/$C705)))</f>
        <v/>
      </c>
      <c r="J705" s="23">
        <f>IF($A705="","",IF(LEFT(TRIM($A705),5)="Total","ignored: a Total row",IF($F705="no match","BLOCK NOW: nothing to do with what you sell",IF($G705="","WATCH: no clicks yet",IF($I705&lt;$M$14,"BLOCK: had a fair chance, confidently below",IF($H705&gt;$M$14,"KEEP: confidently above the benchmark",IF($C705&lt;$M$15,"WATCH: too few clicks to judge","WATCH: undecided")))))))</f>
        <v/>
      </c>
      <c r="K705" s="24">
        <f>IF(OR($A705="",LEFT(TRIM($A705),5)="Total"),0,1)</f>
        <v/>
      </c>
    </row>
    <row r="706">
      <c r="F706" s="23">
        <f>IF(OR($A706="",LEFT(TRIM($A706),5)="Total"),"",IF(OR(IF($M$4="",FALSE,ISNUMBER(SEARCH($M$4,$A706))),IF($M$5="",FALSE,ISNUMBER(SEARCH($M$5,$A706))),IF($M$6="",FALSE,ISNUMBER(SEARCH($M$6,$A706))),IF($M$7="",FALSE,ISNUMBER(SEARCH($M$7,$A706))),IF($M$8="",FALSE,ISNUMBER(SEARCH($M$8,$A706)))),"match","no match"))</f>
        <v/>
      </c>
      <c r="G706" s="12">
        <f>IF(OR(OR($A706="",LEFT(TRIM($A706),5)="Total"),NOT(ISNUMBER($C706)),$C706=0),"",$D706/$C706)</f>
        <v/>
      </c>
      <c r="H706" s="12">
        <f>IF($G706="","",MAX(0,(($D706/$C706)+$M$13^2/(2*$C706))/(1+$M$13^2/$C706)-$M$13*SQRT(($D706/$C706)*(1-$D706/$C706)/$C706+$M$13^2/(4*$C706^2))/(1+$M$13^2/$C706)))</f>
        <v/>
      </c>
      <c r="I706" s="12">
        <f>IF($G706="","",MIN(1,(($D706/$C706)+$M$13^2/(2*$C706))/(1+$M$13^2/$C706)+$M$13*SQRT(($D706/$C706)*(1-$D706/$C706)/$C706+$M$13^2/(4*$C706^2))/(1+$M$13^2/$C706)))</f>
        <v/>
      </c>
      <c r="J706" s="23">
        <f>IF($A706="","",IF(LEFT(TRIM($A706),5)="Total","ignored: a Total row",IF($F706="no match","BLOCK NOW: nothing to do with what you sell",IF($G706="","WATCH: no clicks yet",IF($I706&lt;$M$14,"BLOCK: had a fair chance, confidently below",IF($H706&gt;$M$14,"KEEP: confidently above the benchmark",IF($C706&lt;$M$15,"WATCH: too few clicks to judge","WATCH: undecided")))))))</f>
        <v/>
      </c>
      <c r="K706" s="24">
        <f>IF(OR($A706="",LEFT(TRIM($A706),5)="Total"),0,1)</f>
        <v/>
      </c>
    </row>
    <row r="707">
      <c r="F707" s="23">
        <f>IF(OR($A707="",LEFT(TRIM($A707),5)="Total"),"",IF(OR(IF($M$4="",FALSE,ISNUMBER(SEARCH($M$4,$A707))),IF($M$5="",FALSE,ISNUMBER(SEARCH($M$5,$A707))),IF($M$6="",FALSE,ISNUMBER(SEARCH($M$6,$A707))),IF($M$7="",FALSE,ISNUMBER(SEARCH($M$7,$A707))),IF($M$8="",FALSE,ISNUMBER(SEARCH($M$8,$A707)))),"match","no match"))</f>
        <v/>
      </c>
      <c r="G707" s="12">
        <f>IF(OR(OR($A707="",LEFT(TRIM($A707),5)="Total"),NOT(ISNUMBER($C707)),$C707=0),"",$D707/$C707)</f>
        <v/>
      </c>
      <c r="H707" s="12">
        <f>IF($G707="","",MAX(0,(($D707/$C707)+$M$13^2/(2*$C707))/(1+$M$13^2/$C707)-$M$13*SQRT(($D707/$C707)*(1-$D707/$C707)/$C707+$M$13^2/(4*$C707^2))/(1+$M$13^2/$C707)))</f>
        <v/>
      </c>
      <c r="I707" s="12">
        <f>IF($G707="","",MIN(1,(($D707/$C707)+$M$13^2/(2*$C707))/(1+$M$13^2/$C707)+$M$13*SQRT(($D707/$C707)*(1-$D707/$C707)/$C707+$M$13^2/(4*$C707^2))/(1+$M$13^2/$C707)))</f>
        <v/>
      </c>
      <c r="J707" s="23">
        <f>IF($A707="","",IF(LEFT(TRIM($A707),5)="Total","ignored: a Total row",IF($F707="no match","BLOCK NOW: nothing to do with what you sell",IF($G707="","WATCH: no clicks yet",IF($I707&lt;$M$14,"BLOCK: had a fair chance, confidently below",IF($H707&gt;$M$14,"KEEP: confidently above the benchmark",IF($C707&lt;$M$15,"WATCH: too few clicks to judge","WATCH: undecided")))))))</f>
        <v/>
      </c>
      <c r="K707" s="24">
        <f>IF(OR($A707="",LEFT(TRIM($A707),5)="Total"),0,1)</f>
        <v/>
      </c>
    </row>
    <row r="708">
      <c r="F708" s="23">
        <f>IF(OR($A708="",LEFT(TRIM($A708),5)="Total"),"",IF(OR(IF($M$4="",FALSE,ISNUMBER(SEARCH($M$4,$A708))),IF($M$5="",FALSE,ISNUMBER(SEARCH($M$5,$A708))),IF($M$6="",FALSE,ISNUMBER(SEARCH($M$6,$A708))),IF($M$7="",FALSE,ISNUMBER(SEARCH($M$7,$A708))),IF($M$8="",FALSE,ISNUMBER(SEARCH($M$8,$A708)))),"match","no match"))</f>
        <v/>
      </c>
      <c r="G708" s="12">
        <f>IF(OR(OR($A708="",LEFT(TRIM($A708),5)="Total"),NOT(ISNUMBER($C708)),$C708=0),"",$D708/$C708)</f>
        <v/>
      </c>
      <c r="H708" s="12">
        <f>IF($G708="","",MAX(0,(($D708/$C708)+$M$13^2/(2*$C708))/(1+$M$13^2/$C708)-$M$13*SQRT(($D708/$C708)*(1-$D708/$C708)/$C708+$M$13^2/(4*$C708^2))/(1+$M$13^2/$C708)))</f>
        <v/>
      </c>
      <c r="I708" s="12">
        <f>IF($G708="","",MIN(1,(($D708/$C708)+$M$13^2/(2*$C708))/(1+$M$13^2/$C708)+$M$13*SQRT(($D708/$C708)*(1-$D708/$C708)/$C708+$M$13^2/(4*$C708^2))/(1+$M$13^2/$C708)))</f>
        <v/>
      </c>
      <c r="J708" s="23">
        <f>IF($A708="","",IF(LEFT(TRIM($A708),5)="Total","ignored: a Total row",IF($F708="no match","BLOCK NOW: nothing to do with what you sell",IF($G708="","WATCH: no clicks yet",IF($I708&lt;$M$14,"BLOCK: had a fair chance, confidently below",IF($H708&gt;$M$14,"KEEP: confidently above the benchmark",IF($C708&lt;$M$15,"WATCH: too few clicks to judge","WATCH: undecided")))))))</f>
        <v/>
      </c>
      <c r="K708" s="24">
        <f>IF(OR($A708="",LEFT(TRIM($A708),5)="Total"),0,1)</f>
        <v/>
      </c>
    </row>
    <row r="709">
      <c r="F709" s="23">
        <f>IF(OR($A709="",LEFT(TRIM($A709),5)="Total"),"",IF(OR(IF($M$4="",FALSE,ISNUMBER(SEARCH($M$4,$A709))),IF($M$5="",FALSE,ISNUMBER(SEARCH($M$5,$A709))),IF($M$6="",FALSE,ISNUMBER(SEARCH($M$6,$A709))),IF($M$7="",FALSE,ISNUMBER(SEARCH($M$7,$A709))),IF($M$8="",FALSE,ISNUMBER(SEARCH($M$8,$A709)))),"match","no match"))</f>
        <v/>
      </c>
      <c r="G709" s="12">
        <f>IF(OR(OR($A709="",LEFT(TRIM($A709),5)="Total"),NOT(ISNUMBER($C709)),$C709=0),"",$D709/$C709)</f>
        <v/>
      </c>
      <c r="H709" s="12">
        <f>IF($G709="","",MAX(0,(($D709/$C709)+$M$13^2/(2*$C709))/(1+$M$13^2/$C709)-$M$13*SQRT(($D709/$C709)*(1-$D709/$C709)/$C709+$M$13^2/(4*$C709^2))/(1+$M$13^2/$C709)))</f>
        <v/>
      </c>
      <c r="I709" s="12">
        <f>IF($G709="","",MIN(1,(($D709/$C709)+$M$13^2/(2*$C709))/(1+$M$13^2/$C709)+$M$13*SQRT(($D709/$C709)*(1-$D709/$C709)/$C709+$M$13^2/(4*$C709^2))/(1+$M$13^2/$C709)))</f>
        <v/>
      </c>
      <c r="J709" s="23">
        <f>IF($A709="","",IF(LEFT(TRIM($A709),5)="Total","ignored: a Total row",IF($F709="no match","BLOCK NOW: nothing to do with what you sell",IF($G709="","WATCH: no clicks yet",IF($I709&lt;$M$14,"BLOCK: had a fair chance, confidently below",IF($H709&gt;$M$14,"KEEP: confidently above the benchmark",IF($C709&lt;$M$15,"WATCH: too few clicks to judge","WATCH: undecided")))))))</f>
        <v/>
      </c>
      <c r="K709" s="24">
        <f>IF(OR($A709="",LEFT(TRIM($A709),5)="Total"),0,1)</f>
        <v/>
      </c>
    </row>
    <row r="710">
      <c r="F710" s="23">
        <f>IF(OR($A710="",LEFT(TRIM($A710),5)="Total"),"",IF(OR(IF($M$4="",FALSE,ISNUMBER(SEARCH($M$4,$A710))),IF($M$5="",FALSE,ISNUMBER(SEARCH($M$5,$A710))),IF($M$6="",FALSE,ISNUMBER(SEARCH($M$6,$A710))),IF($M$7="",FALSE,ISNUMBER(SEARCH($M$7,$A710))),IF($M$8="",FALSE,ISNUMBER(SEARCH($M$8,$A710)))),"match","no match"))</f>
        <v/>
      </c>
      <c r="G710" s="12">
        <f>IF(OR(OR($A710="",LEFT(TRIM($A710),5)="Total"),NOT(ISNUMBER($C710)),$C710=0),"",$D710/$C710)</f>
        <v/>
      </c>
      <c r="H710" s="12">
        <f>IF($G710="","",MAX(0,(($D710/$C710)+$M$13^2/(2*$C710))/(1+$M$13^2/$C710)-$M$13*SQRT(($D710/$C710)*(1-$D710/$C710)/$C710+$M$13^2/(4*$C710^2))/(1+$M$13^2/$C710)))</f>
        <v/>
      </c>
      <c r="I710" s="12">
        <f>IF($G710="","",MIN(1,(($D710/$C710)+$M$13^2/(2*$C710))/(1+$M$13^2/$C710)+$M$13*SQRT(($D710/$C710)*(1-$D710/$C710)/$C710+$M$13^2/(4*$C710^2))/(1+$M$13^2/$C710)))</f>
        <v/>
      </c>
      <c r="J710" s="23">
        <f>IF($A710="","",IF(LEFT(TRIM($A710),5)="Total","ignored: a Total row",IF($F710="no match","BLOCK NOW: nothing to do with what you sell",IF($G710="","WATCH: no clicks yet",IF($I710&lt;$M$14,"BLOCK: had a fair chance, confidently below",IF($H710&gt;$M$14,"KEEP: confidently above the benchmark",IF($C710&lt;$M$15,"WATCH: too few clicks to judge","WATCH: undecided")))))))</f>
        <v/>
      </c>
      <c r="K710" s="24">
        <f>IF(OR($A710="",LEFT(TRIM($A710),5)="Total"),0,1)</f>
        <v/>
      </c>
    </row>
    <row r="711">
      <c r="F711" s="23">
        <f>IF(OR($A711="",LEFT(TRIM($A711),5)="Total"),"",IF(OR(IF($M$4="",FALSE,ISNUMBER(SEARCH($M$4,$A711))),IF($M$5="",FALSE,ISNUMBER(SEARCH($M$5,$A711))),IF($M$6="",FALSE,ISNUMBER(SEARCH($M$6,$A711))),IF($M$7="",FALSE,ISNUMBER(SEARCH($M$7,$A711))),IF($M$8="",FALSE,ISNUMBER(SEARCH($M$8,$A711)))),"match","no match"))</f>
        <v/>
      </c>
      <c r="G711" s="12">
        <f>IF(OR(OR($A711="",LEFT(TRIM($A711),5)="Total"),NOT(ISNUMBER($C711)),$C711=0),"",$D711/$C711)</f>
        <v/>
      </c>
      <c r="H711" s="12">
        <f>IF($G711="","",MAX(0,(($D711/$C711)+$M$13^2/(2*$C711))/(1+$M$13^2/$C711)-$M$13*SQRT(($D711/$C711)*(1-$D711/$C711)/$C711+$M$13^2/(4*$C711^2))/(1+$M$13^2/$C711)))</f>
        <v/>
      </c>
      <c r="I711" s="12">
        <f>IF($G711="","",MIN(1,(($D711/$C711)+$M$13^2/(2*$C711))/(1+$M$13^2/$C711)+$M$13*SQRT(($D711/$C711)*(1-$D711/$C711)/$C711+$M$13^2/(4*$C711^2))/(1+$M$13^2/$C711)))</f>
        <v/>
      </c>
      <c r="J711" s="23">
        <f>IF($A711="","",IF(LEFT(TRIM($A711),5)="Total","ignored: a Total row",IF($F711="no match","BLOCK NOW: nothing to do with what you sell",IF($G711="","WATCH: no clicks yet",IF($I711&lt;$M$14,"BLOCK: had a fair chance, confidently below",IF($H711&gt;$M$14,"KEEP: confidently above the benchmark",IF($C711&lt;$M$15,"WATCH: too few clicks to judge","WATCH: undecided")))))))</f>
        <v/>
      </c>
      <c r="K711" s="24">
        <f>IF(OR($A711="",LEFT(TRIM($A711),5)="Total"),0,1)</f>
        <v/>
      </c>
    </row>
    <row r="712">
      <c r="F712" s="23">
        <f>IF(OR($A712="",LEFT(TRIM($A712),5)="Total"),"",IF(OR(IF($M$4="",FALSE,ISNUMBER(SEARCH($M$4,$A712))),IF($M$5="",FALSE,ISNUMBER(SEARCH($M$5,$A712))),IF($M$6="",FALSE,ISNUMBER(SEARCH($M$6,$A712))),IF($M$7="",FALSE,ISNUMBER(SEARCH($M$7,$A712))),IF($M$8="",FALSE,ISNUMBER(SEARCH($M$8,$A712)))),"match","no match"))</f>
        <v/>
      </c>
      <c r="G712" s="12">
        <f>IF(OR(OR($A712="",LEFT(TRIM($A712),5)="Total"),NOT(ISNUMBER($C712)),$C712=0),"",$D712/$C712)</f>
        <v/>
      </c>
      <c r="H712" s="12">
        <f>IF($G712="","",MAX(0,(($D712/$C712)+$M$13^2/(2*$C712))/(1+$M$13^2/$C712)-$M$13*SQRT(($D712/$C712)*(1-$D712/$C712)/$C712+$M$13^2/(4*$C712^2))/(1+$M$13^2/$C712)))</f>
        <v/>
      </c>
      <c r="I712" s="12">
        <f>IF($G712="","",MIN(1,(($D712/$C712)+$M$13^2/(2*$C712))/(1+$M$13^2/$C712)+$M$13*SQRT(($D712/$C712)*(1-$D712/$C712)/$C712+$M$13^2/(4*$C712^2))/(1+$M$13^2/$C712)))</f>
        <v/>
      </c>
      <c r="J712" s="23">
        <f>IF($A712="","",IF(LEFT(TRIM($A712),5)="Total","ignored: a Total row",IF($F712="no match","BLOCK NOW: nothing to do with what you sell",IF($G712="","WATCH: no clicks yet",IF($I712&lt;$M$14,"BLOCK: had a fair chance, confidently below",IF($H712&gt;$M$14,"KEEP: confidently above the benchmark",IF($C712&lt;$M$15,"WATCH: too few clicks to judge","WATCH: undecided")))))))</f>
        <v/>
      </c>
      <c r="K712" s="24">
        <f>IF(OR($A712="",LEFT(TRIM($A712),5)="Total"),0,1)</f>
        <v/>
      </c>
    </row>
    <row r="713">
      <c r="F713" s="23">
        <f>IF(OR($A713="",LEFT(TRIM($A713),5)="Total"),"",IF(OR(IF($M$4="",FALSE,ISNUMBER(SEARCH($M$4,$A713))),IF($M$5="",FALSE,ISNUMBER(SEARCH($M$5,$A713))),IF($M$6="",FALSE,ISNUMBER(SEARCH($M$6,$A713))),IF($M$7="",FALSE,ISNUMBER(SEARCH($M$7,$A713))),IF($M$8="",FALSE,ISNUMBER(SEARCH($M$8,$A713)))),"match","no match"))</f>
        <v/>
      </c>
      <c r="G713" s="12">
        <f>IF(OR(OR($A713="",LEFT(TRIM($A713),5)="Total"),NOT(ISNUMBER($C713)),$C713=0),"",$D713/$C713)</f>
        <v/>
      </c>
      <c r="H713" s="12">
        <f>IF($G713="","",MAX(0,(($D713/$C713)+$M$13^2/(2*$C713))/(1+$M$13^2/$C713)-$M$13*SQRT(($D713/$C713)*(1-$D713/$C713)/$C713+$M$13^2/(4*$C713^2))/(1+$M$13^2/$C713)))</f>
        <v/>
      </c>
      <c r="I713" s="12">
        <f>IF($G713="","",MIN(1,(($D713/$C713)+$M$13^2/(2*$C713))/(1+$M$13^2/$C713)+$M$13*SQRT(($D713/$C713)*(1-$D713/$C713)/$C713+$M$13^2/(4*$C713^2))/(1+$M$13^2/$C713)))</f>
        <v/>
      </c>
      <c r="J713" s="23">
        <f>IF($A713="","",IF(LEFT(TRIM($A713),5)="Total","ignored: a Total row",IF($F713="no match","BLOCK NOW: nothing to do with what you sell",IF($G713="","WATCH: no clicks yet",IF($I713&lt;$M$14,"BLOCK: had a fair chance, confidently below",IF($H713&gt;$M$14,"KEEP: confidently above the benchmark",IF($C713&lt;$M$15,"WATCH: too few clicks to judge","WATCH: undecided")))))))</f>
        <v/>
      </c>
      <c r="K713" s="24">
        <f>IF(OR($A713="",LEFT(TRIM($A713),5)="Total"),0,1)</f>
        <v/>
      </c>
    </row>
    <row r="714">
      <c r="F714" s="23">
        <f>IF(OR($A714="",LEFT(TRIM($A714),5)="Total"),"",IF(OR(IF($M$4="",FALSE,ISNUMBER(SEARCH($M$4,$A714))),IF($M$5="",FALSE,ISNUMBER(SEARCH($M$5,$A714))),IF($M$6="",FALSE,ISNUMBER(SEARCH($M$6,$A714))),IF($M$7="",FALSE,ISNUMBER(SEARCH($M$7,$A714))),IF($M$8="",FALSE,ISNUMBER(SEARCH($M$8,$A714)))),"match","no match"))</f>
        <v/>
      </c>
      <c r="G714" s="12">
        <f>IF(OR(OR($A714="",LEFT(TRIM($A714),5)="Total"),NOT(ISNUMBER($C714)),$C714=0),"",$D714/$C714)</f>
        <v/>
      </c>
      <c r="H714" s="12">
        <f>IF($G714="","",MAX(0,(($D714/$C714)+$M$13^2/(2*$C714))/(1+$M$13^2/$C714)-$M$13*SQRT(($D714/$C714)*(1-$D714/$C714)/$C714+$M$13^2/(4*$C714^2))/(1+$M$13^2/$C714)))</f>
        <v/>
      </c>
      <c r="I714" s="12">
        <f>IF($G714="","",MIN(1,(($D714/$C714)+$M$13^2/(2*$C714))/(1+$M$13^2/$C714)+$M$13*SQRT(($D714/$C714)*(1-$D714/$C714)/$C714+$M$13^2/(4*$C714^2))/(1+$M$13^2/$C714)))</f>
        <v/>
      </c>
      <c r="J714" s="23">
        <f>IF($A714="","",IF(LEFT(TRIM($A714),5)="Total","ignored: a Total row",IF($F714="no match","BLOCK NOW: nothing to do with what you sell",IF($G714="","WATCH: no clicks yet",IF($I714&lt;$M$14,"BLOCK: had a fair chance, confidently below",IF($H714&gt;$M$14,"KEEP: confidently above the benchmark",IF($C714&lt;$M$15,"WATCH: too few clicks to judge","WATCH: undecided")))))))</f>
        <v/>
      </c>
      <c r="K714" s="24">
        <f>IF(OR($A714="",LEFT(TRIM($A714),5)="Total"),0,1)</f>
        <v/>
      </c>
    </row>
    <row r="715">
      <c r="F715" s="23">
        <f>IF(OR($A715="",LEFT(TRIM($A715),5)="Total"),"",IF(OR(IF($M$4="",FALSE,ISNUMBER(SEARCH($M$4,$A715))),IF($M$5="",FALSE,ISNUMBER(SEARCH($M$5,$A715))),IF($M$6="",FALSE,ISNUMBER(SEARCH($M$6,$A715))),IF($M$7="",FALSE,ISNUMBER(SEARCH($M$7,$A715))),IF($M$8="",FALSE,ISNUMBER(SEARCH($M$8,$A715)))),"match","no match"))</f>
        <v/>
      </c>
      <c r="G715" s="12">
        <f>IF(OR(OR($A715="",LEFT(TRIM($A715),5)="Total"),NOT(ISNUMBER($C715)),$C715=0),"",$D715/$C715)</f>
        <v/>
      </c>
      <c r="H715" s="12">
        <f>IF($G715="","",MAX(0,(($D715/$C715)+$M$13^2/(2*$C715))/(1+$M$13^2/$C715)-$M$13*SQRT(($D715/$C715)*(1-$D715/$C715)/$C715+$M$13^2/(4*$C715^2))/(1+$M$13^2/$C715)))</f>
        <v/>
      </c>
      <c r="I715" s="12">
        <f>IF($G715="","",MIN(1,(($D715/$C715)+$M$13^2/(2*$C715))/(1+$M$13^2/$C715)+$M$13*SQRT(($D715/$C715)*(1-$D715/$C715)/$C715+$M$13^2/(4*$C715^2))/(1+$M$13^2/$C715)))</f>
        <v/>
      </c>
      <c r="J715" s="23">
        <f>IF($A715="","",IF(LEFT(TRIM($A715),5)="Total","ignored: a Total row",IF($F715="no match","BLOCK NOW: nothing to do with what you sell",IF($G715="","WATCH: no clicks yet",IF($I715&lt;$M$14,"BLOCK: had a fair chance, confidently below",IF($H715&gt;$M$14,"KEEP: confidently above the benchmark",IF($C715&lt;$M$15,"WATCH: too few clicks to judge","WATCH: undecided")))))))</f>
        <v/>
      </c>
      <c r="K715" s="24">
        <f>IF(OR($A715="",LEFT(TRIM($A715),5)="Total"),0,1)</f>
        <v/>
      </c>
    </row>
    <row r="716">
      <c r="F716" s="23">
        <f>IF(OR($A716="",LEFT(TRIM($A716),5)="Total"),"",IF(OR(IF($M$4="",FALSE,ISNUMBER(SEARCH($M$4,$A716))),IF($M$5="",FALSE,ISNUMBER(SEARCH($M$5,$A716))),IF($M$6="",FALSE,ISNUMBER(SEARCH($M$6,$A716))),IF($M$7="",FALSE,ISNUMBER(SEARCH($M$7,$A716))),IF($M$8="",FALSE,ISNUMBER(SEARCH($M$8,$A716)))),"match","no match"))</f>
        <v/>
      </c>
      <c r="G716" s="12">
        <f>IF(OR(OR($A716="",LEFT(TRIM($A716),5)="Total"),NOT(ISNUMBER($C716)),$C716=0),"",$D716/$C716)</f>
        <v/>
      </c>
      <c r="H716" s="12">
        <f>IF($G716="","",MAX(0,(($D716/$C716)+$M$13^2/(2*$C716))/(1+$M$13^2/$C716)-$M$13*SQRT(($D716/$C716)*(1-$D716/$C716)/$C716+$M$13^2/(4*$C716^2))/(1+$M$13^2/$C716)))</f>
        <v/>
      </c>
      <c r="I716" s="12">
        <f>IF($G716="","",MIN(1,(($D716/$C716)+$M$13^2/(2*$C716))/(1+$M$13^2/$C716)+$M$13*SQRT(($D716/$C716)*(1-$D716/$C716)/$C716+$M$13^2/(4*$C716^2))/(1+$M$13^2/$C716)))</f>
        <v/>
      </c>
      <c r="J716" s="23">
        <f>IF($A716="","",IF(LEFT(TRIM($A716),5)="Total","ignored: a Total row",IF($F716="no match","BLOCK NOW: nothing to do with what you sell",IF($G716="","WATCH: no clicks yet",IF($I716&lt;$M$14,"BLOCK: had a fair chance, confidently below",IF($H716&gt;$M$14,"KEEP: confidently above the benchmark",IF($C716&lt;$M$15,"WATCH: too few clicks to judge","WATCH: undecided")))))))</f>
        <v/>
      </c>
      <c r="K716" s="24">
        <f>IF(OR($A716="",LEFT(TRIM($A716),5)="Total"),0,1)</f>
        <v/>
      </c>
    </row>
    <row r="717">
      <c r="F717" s="23">
        <f>IF(OR($A717="",LEFT(TRIM($A717),5)="Total"),"",IF(OR(IF($M$4="",FALSE,ISNUMBER(SEARCH($M$4,$A717))),IF($M$5="",FALSE,ISNUMBER(SEARCH($M$5,$A717))),IF($M$6="",FALSE,ISNUMBER(SEARCH($M$6,$A717))),IF($M$7="",FALSE,ISNUMBER(SEARCH($M$7,$A717))),IF($M$8="",FALSE,ISNUMBER(SEARCH($M$8,$A717)))),"match","no match"))</f>
        <v/>
      </c>
      <c r="G717" s="12">
        <f>IF(OR(OR($A717="",LEFT(TRIM($A717),5)="Total"),NOT(ISNUMBER($C717)),$C717=0),"",$D717/$C717)</f>
        <v/>
      </c>
      <c r="H717" s="12">
        <f>IF($G717="","",MAX(0,(($D717/$C717)+$M$13^2/(2*$C717))/(1+$M$13^2/$C717)-$M$13*SQRT(($D717/$C717)*(1-$D717/$C717)/$C717+$M$13^2/(4*$C717^2))/(1+$M$13^2/$C717)))</f>
        <v/>
      </c>
      <c r="I717" s="12">
        <f>IF($G717="","",MIN(1,(($D717/$C717)+$M$13^2/(2*$C717))/(1+$M$13^2/$C717)+$M$13*SQRT(($D717/$C717)*(1-$D717/$C717)/$C717+$M$13^2/(4*$C717^2))/(1+$M$13^2/$C717)))</f>
        <v/>
      </c>
      <c r="J717" s="23">
        <f>IF($A717="","",IF(LEFT(TRIM($A717),5)="Total","ignored: a Total row",IF($F717="no match","BLOCK NOW: nothing to do with what you sell",IF($G717="","WATCH: no clicks yet",IF($I717&lt;$M$14,"BLOCK: had a fair chance, confidently below",IF($H717&gt;$M$14,"KEEP: confidently above the benchmark",IF($C717&lt;$M$15,"WATCH: too few clicks to judge","WATCH: undecided")))))))</f>
        <v/>
      </c>
      <c r="K717" s="24">
        <f>IF(OR($A717="",LEFT(TRIM($A717),5)="Total"),0,1)</f>
        <v/>
      </c>
    </row>
    <row r="718">
      <c r="F718" s="23">
        <f>IF(OR($A718="",LEFT(TRIM($A718),5)="Total"),"",IF(OR(IF($M$4="",FALSE,ISNUMBER(SEARCH($M$4,$A718))),IF($M$5="",FALSE,ISNUMBER(SEARCH($M$5,$A718))),IF($M$6="",FALSE,ISNUMBER(SEARCH($M$6,$A718))),IF($M$7="",FALSE,ISNUMBER(SEARCH($M$7,$A718))),IF($M$8="",FALSE,ISNUMBER(SEARCH($M$8,$A718)))),"match","no match"))</f>
        <v/>
      </c>
      <c r="G718" s="12">
        <f>IF(OR(OR($A718="",LEFT(TRIM($A718),5)="Total"),NOT(ISNUMBER($C718)),$C718=0),"",$D718/$C718)</f>
        <v/>
      </c>
      <c r="H718" s="12">
        <f>IF($G718="","",MAX(0,(($D718/$C718)+$M$13^2/(2*$C718))/(1+$M$13^2/$C718)-$M$13*SQRT(($D718/$C718)*(1-$D718/$C718)/$C718+$M$13^2/(4*$C718^2))/(1+$M$13^2/$C718)))</f>
        <v/>
      </c>
      <c r="I718" s="12">
        <f>IF($G718="","",MIN(1,(($D718/$C718)+$M$13^2/(2*$C718))/(1+$M$13^2/$C718)+$M$13*SQRT(($D718/$C718)*(1-$D718/$C718)/$C718+$M$13^2/(4*$C718^2))/(1+$M$13^2/$C718)))</f>
        <v/>
      </c>
      <c r="J718" s="23">
        <f>IF($A718="","",IF(LEFT(TRIM($A718),5)="Total","ignored: a Total row",IF($F718="no match","BLOCK NOW: nothing to do with what you sell",IF($G718="","WATCH: no clicks yet",IF($I718&lt;$M$14,"BLOCK: had a fair chance, confidently below",IF($H718&gt;$M$14,"KEEP: confidently above the benchmark",IF($C718&lt;$M$15,"WATCH: too few clicks to judge","WATCH: undecided")))))))</f>
        <v/>
      </c>
      <c r="K718" s="24">
        <f>IF(OR($A718="",LEFT(TRIM($A718),5)="Total"),0,1)</f>
        <v/>
      </c>
    </row>
    <row r="719">
      <c r="F719" s="23">
        <f>IF(OR($A719="",LEFT(TRIM($A719),5)="Total"),"",IF(OR(IF($M$4="",FALSE,ISNUMBER(SEARCH($M$4,$A719))),IF($M$5="",FALSE,ISNUMBER(SEARCH($M$5,$A719))),IF($M$6="",FALSE,ISNUMBER(SEARCH($M$6,$A719))),IF($M$7="",FALSE,ISNUMBER(SEARCH($M$7,$A719))),IF($M$8="",FALSE,ISNUMBER(SEARCH($M$8,$A719)))),"match","no match"))</f>
        <v/>
      </c>
      <c r="G719" s="12">
        <f>IF(OR(OR($A719="",LEFT(TRIM($A719),5)="Total"),NOT(ISNUMBER($C719)),$C719=0),"",$D719/$C719)</f>
        <v/>
      </c>
      <c r="H719" s="12">
        <f>IF($G719="","",MAX(0,(($D719/$C719)+$M$13^2/(2*$C719))/(1+$M$13^2/$C719)-$M$13*SQRT(($D719/$C719)*(1-$D719/$C719)/$C719+$M$13^2/(4*$C719^2))/(1+$M$13^2/$C719)))</f>
        <v/>
      </c>
      <c r="I719" s="12">
        <f>IF($G719="","",MIN(1,(($D719/$C719)+$M$13^2/(2*$C719))/(1+$M$13^2/$C719)+$M$13*SQRT(($D719/$C719)*(1-$D719/$C719)/$C719+$M$13^2/(4*$C719^2))/(1+$M$13^2/$C719)))</f>
        <v/>
      </c>
      <c r="J719" s="23">
        <f>IF($A719="","",IF(LEFT(TRIM($A719),5)="Total","ignored: a Total row",IF($F719="no match","BLOCK NOW: nothing to do with what you sell",IF($G719="","WATCH: no clicks yet",IF($I719&lt;$M$14,"BLOCK: had a fair chance, confidently below",IF($H719&gt;$M$14,"KEEP: confidently above the benchmark",IF($C719&lt;$M$15,"WATCH: too few clicks to judge","WATCH: undecided")))))))</f>
        <v/>
      </c>
      <c r="K719" s="24">
        <f>IF(OR($A719="",LEFT(TRIM($A719),5)="Total"),0,1)</f>
        <v/>
      </c>
    </row>
    <row r="720">
      <c r="F720" s="23">
        <f>IF(OR($A720="",LEFT(TRIM($A720),5)="Total"),"",IF(OR(IF($M$4="",FALSE,ISNUMBER(SEARCH($M$4,$A720))),IF($M$5="",FALSE,ISNUMBER(SEARCH($M$5,$A720))),IF($M$6="",FALSE,ISNUMBER(SEARCH($M$6,$A720))),IF($M$7="",FALSE,ISNUMBER(SEARCH($M$7,$A720))),IF($M$8="",FALSE,ISNUMBER(SEARCH($M$8,$A720)))),"match","no match"))</f>
        <v/>
      </c>
      <c r="G720" s="12">
        <f>IF(OR(OR($A720="",LEFT(TRIM($A720),5)="Total"),NOT(ISNUMBER($C720)),$C720=0),"",$D720/$C720)</f>
        <v/>
      </c>
      <c r="H720" s="12">
        <f>IF($G720="","",MAX(0,(($D720/$C720)+$M$13^2/(2*$C720))/(1+$M$13^2/$C720)-$M$13*SQRT(($D720/$C720)*(1-$D720/$C720)/$C720+$M$13^2/(4*$C720^2))/(1+$M$13^2/$C720)))</f>
        <v/>
      </c>
      <c r="I720" s="12">
        <f>IF($G720="","",MIN(1,(($D720/$C720)+$M$13^2/(2*$C720))/(1+$M$13^2/$C720)+$M$13*SQRT(($D720/$C720)*(1-$D720/$C720)/$C720+$M$13^2/(4*$C720^2))/(1+$M$13^2/$C720)))</f>
        <v/>
      </c>
      <c r="J720" s="23">
        <f>IF($A720="","",IF(LEFT(TRIM($A720),5)="Total","ignored: a Total row",IF($F720="no match","BLOCK NOW: nothing to do with what you sell",IF($G720="","WATCH: no clicks yet",IF($I720&lt;$M$14,"BLOCK: had a fair chance, confidently below",IF($H720&gt;$M$14,"KEEP: confidently above the benchmark",IF($C720&lt;$M$15,"WATCH: too few clicks to judge","WATCH: undecided")))))))</f>
        <v/>
      </c>
      <c r="K720" s="24">
        <f>IF(OR($A720="",LEFT(TRIM($A720),5)="Total"),0,1)</f>
        <v/>
      </c>
    </row>
    <row r="721">
      <c r="F721" s="23">
        <f>IF(OR($A721="",LEFT(TRIM($A721),5)="Total"),"",IF(OR(IF($M$4="",FALSE,ISNUMBER(SEARCH($M$4,$A721))),IF($M$5="",FALSE,ISNUMBER(SEARCH($M$5,$A721))),IF($M$6="",FALSE,ISNUMBER(SEARCH($M$6,$A721))),IF($M$7="",FALSE,ISNUMBER(SEARCH($M$7,$A721))),IF($M$8="",FALSE,ISNUMBER(SEARCH($M$8,$A721)))),"match","no match"))</f>
        <v/>
      </c>
      <c r="G721" s="12">
        <f>IF(OR(OR($A721="",LEFT(TRIM($A721),5)="Total"),NOT(ISNUMBER($C721)),$C721=0),"",$D721/$C721)</f>
        <v/>
      </c>
      <c r="H721" s="12">
        <f>IF($G721="","",MAX(0,(($D721/$C721)+$M$13^2/(2*$C721))/(1+$M$13^2/$C721)-$M$13*SQRT(($D721/$C721)*(1-$D721/$C721)/$C721+$M$13^2/(4*$C721^2))/(1+$M$13^2/$C721)))</f>
        <v/>
      </c>
      <c r="I721" s="12">
        <f>IF($G721="","",MIN(1,(($D721/$C721)+$M$13^2/(2*$C721))/(1+$M$13^2/$C721)+$M$13*SQRT(($D721/$C721)*(1-$D721/$C721)/$C721+$M$13^2/(4*$C721^2))/(1+$M$13^2/$C721)))</f>
        <v/>
      </c>
      <c r="J721" s="23">
        <f>IF($A721="","",IF(LEFT(TRIM($A721),5)="Total","ignored: a Total row",IF($F721="no match","BLOCK NOW: nothing to do with what you sell",IF($G721="","WATCH: no clicks yet",IF($I721&lt;$M$14,"BLOCK: had a fair chance, confidently below",IF($H721&gt;$M$14,"KEEP: confidently above the benchmark",IF($C721&lt;$M$15,"WATCH: too few clicks to judge","WATCH: undecided")))))))</f>
        <v/>
      </c>
      <c r="K721" s="24">
        <f>IF(OR($A721="",LEFT(TRIM($A721),5)="Total"),0,1)</f>
        <v/>
      </c>
    </row>
    <row r="722">
      <c r="F722" s="23">
        <f>IF(OR($A722="",LEFT(TRIM($A722),5)="Total"),"",IF(OR(IF($M$4="",FALSE,ISNUMBER(SEARCH($M$4,$A722))),IF($M$5="",FALSE,ISNUMBER(SEARCH($M$5,$A722))),IF($M$6="",FALSE,ISNUMBER(SEARCH($M$6,$A722))),IF($M$7="",FALSE,ISNUMBER(SEARCH($M$7,$A722))),IF($M$8="",FALSE,ISNUMBER(SEARCH($M$8,$A722)))),"match","no match"))</f>
        <v/>
      </c>
      <c r="G722" s="12">
        <f>IF(OR(OR($A722="",LEFT(TRIM($A722),5)="Total"),NOT(ISNUMBER($C722)),$C722=0),"",$D722/$C722)</f>
        <v/>
      </c>
      <c r="H722" s="12">
        <f>IF($G722="","",MAX(0,(($D722/$C722)+$M$13^2/(2*$C722))/(1+$M$13^2/$C722)-$M$13*SQRT(($D722/$C722)*(1-$D722/$C722)/$C722+$M$13^2/(4*$C722^2))/(1+$M$13^2/$C722)))</f>
        <v/>
      </c>
      <c r="I722" s="12">
        <f>IF($G722="","",MIN(1,(($D722/$C722)+$M$13^2/(2*$C722))/(1+$M$13^2/$C722)+$M$13*SQRT(($D722/$C722)*(1-$D722/$C722)/$C722+$M$13^2/(4*$C722^2))/(1+$M$13^2/$C722)))</f>
        <v/>
      </c>
      <c r="J722" s="23">
        <f>IF($A722="","",IF(LEFT(TRIM($A722),5)="Total","ignored: a Total row",IF($F722="no match","BLOCK NOW: nothing to do with what you sell",IF($G722="","WATCH: no clicks yet",IF($I722&lt;$M$14,"BLOCK: had a fair chance, confidently below",IF($H722&gt;$M$14,"KEEP: confidently above the benchmark",IF($C722&lt;$M$15,"WATCH: too few clicks to judge","WATCH: undecided")))))))</f>
        <v/>
      </c>
      <c r="K722" s="24">
        <f>IF(OR($A722="",LEFT(TRIM($A722),5)="Total"),0,1)</f>
        <v/>
      </c>
    </row>
    <row r="723">
      <c r="F723" s="23">
        <f>IF(OR($A723="",LEFT(TRIM($A723),5)="Total"),"",IF(OR(IF($M$4="",FALSE,ISNUMBER(SEARCH($M$4,$A723))),IF($M$5="",FALSE,ISNUMBER(SEARCH($M$5,$A723))),IF($M$6="",FALSE,ISNUMBER(SEARCH($M$6,$A723))),IF($M$7="",FALSE,ISNUMBER(SEARCH($M$7,$A723))),IF($M$8="",FALSE,ISNUMBER(SEARCH($M$8,$A723)))),"match","no match"))</f>
        <v/>
      </c>
      <c r="G723" s="12">
        <f>IF(OR(OR($A723="",LEFT(TRIM($A723),5)="Total"),NOT(ISNUMBER($C723)),$C723=0),"",$D723/$C723)</f>
        <v/>
      </c>
      <c r="H723" s="12">
        <f>IF($G723="","",MAX(0,(($D723/$C723)+$M$13^2/(2*$C723))/(1+$M$13^2/$C723)-$M$13*SQRT(($D723/$C723)*(1-$D723/$C723)/$C723+$M$13^2/(4*$C723^2))/(1+$M$13^2/$C723)))</f>
        <v/>
      </c>
      <c r="I723" s="12">
        <f>IF($G723="","",MIN(1,(($D723/$C723)+$M$13^2/(2*$C723))/(1+$M$13^2/$C723)+$M$13*SQRT(($D723/$C723)*(1-$D723/$C723)/$C723+$M$13^2/(4*$C723^2))/(1+$M$13^2/$C723)))</f>
        <v/>
      </c>
      <c r="J723" s="23">
        <f>IF($A723="","",IF(LEFT(TRIM($A723),5)="Total","ignored: a Total row",IF($F723="no match","BLOCK NOW: nothing to do with what you sell",IF($G723="","WATCH: no clicks yet",IF($I723&lt;$M$14,"BLOCK: had a fair chance, confidently below",IF($H723&gt;$M$14,"KEEP: confidently above the benchmark",IF($C723&lt;$M$15,"WATCH: too few clicks to judge","WATCH: undecided")))))))</f>
        <v/>
      </c>
      <c r="K723" s="24">
        <f>IF(OR($A723="",LEFT(TRIM($A723),5)="Total"),0,1)</f>
        <v/>
      </c>
    </row>
    <row r="724">
      <c r="F724" s="23">
        <f>IF(OR($A724="",LEFT(TRIM($A724),5)="Total"),"",IF(OR(IF($M$4="",FALSE,ISNUMBER(SEARCH($M$4,$A724))),IF($M$5="",FALSE,ISNUMBER(SEARCH($M$5,$A724))),IF($M$6="",FALSE,ISNUMBER(SEARCH($M$6,$A724))),IF($M$7="",FALSE,ISNUMBER(SEARCH($M$7,$A724))),IF($M$8="",FALSE,ISNUMBER(SEARCH($M$8,$A724)))),"match","no match"))</f>
        <v/>
      </c>
      <c r="G724" s="12">
        <f>IF(OR(OR($A724="",LEFT(TRIM($A724),5)="Total"),NOT(ISNUMBER($C724)),$C724=0),"",$D724/$C724)</f>
        <v/>
      </c>
      <c r="H724" s="12">
        <f>IF($G724="","",MAX(0,(($D724/$C724)+$M$13^2/(2*$C724))/(1+$M$13^2/$C724)-$M$13*SQRT(($D724/$C724)*(1-$D724/$C724)/$C724+$M$13^2/(4*$C724^2))/(1+$M$13^2/$C724)))</f>
        <v/>
      </c>
      <c r="I724" s="12">
        <f>IF($G724="","",MIN(1,(($D724/$C724)+$M$13^2/(2*$C724))/(1+$M$13^2/$C724)+$M$13*SQRT(($D724/$C724)*(1-$D724/$C724)/$C724+$M$13^2/(4*$C724^2))/(1+$M$13^2/$C724)))</f>
        <v/>
      </c>
      <c r="J724" s="23">
        <f>IF($A724="","",IF(LEFT(TRIM($A724),5)="Total","ignored: a Total row",IF($F724="no match","BLOCK NOW: nothing to do with what you sell",IF($G724="","WATCH: no clicks yet",IF($I724&lt;$M$14,"BLOCK: had a fair chance, confidently below",IF($H724&gt;$M$14,"KEEP: confidently above the benchmark",IF($C724&lt;$M$15,"WATCH: too few clicks to judge","WATCH: undecided")))))))</f>
        <v/>
      </c>
      <c r="K724" s="24">
        <f>IF(OR($A724="",LEFT(TRIM($A724),5)="Total"),0,1)</f>
        <v/>
      </c>
    </row>
    <row r="725">
      <c r="F725" s="23">
        <f>IF(OR($A725="",LEFT(TRIM($A725),5)="Total"),"",IF(OR(IF($M$4="",FALSE,ISNUMBER(SEARCH($M$4,$A725))),IF($M$5="",FALSE,ISNUMBER(SEARCH($M$5,$A725))),IF($M$6="",FALSE,ISNUMBER(SEARCH($M$6,$A725))),IF($M$7="",FALSE,ISNUMBER(SEARCH($M$7,$A725))),IF($M$8="",FALSE,ISNUMBER(SEARCH($M$8,$A725)))),"match","no match"))</f>
        <v/>
      </c>
      <c r="G725" s="12">
        <f>IF(OR(OR($A725="",LEFT(TRIM($A725),5)="Total"),NOT(ISNUMBER($C725)),$C725=0),"",$D725/$C725)</f>
        <v/>
      </c>
      <c r="H725" s="12">
        <f>IF($G725="","",MAX(0,(($D725/$C725)+$M$13^2/(2*$C725))/(1+$M$13^2/$C725)-$M$13*SQRT(($D725/$C725)*(1-$D725/$C725)/$C725+$M$13^2/(4*$C725^2))/(1+$M$13^2/$C725)))</f>
        <v/>
      </c>
      <c r="I725" s="12">
        <f>IF($G725="","",MIN(1,(($D725/$C725)+$M$13^2/(2*$C725))/(1+$M$13^2/$C725)+$M$13*SQRT(($D725/$C725)*(1-$D725/$C725)/$C725+$M$13^2/(4*$C725^2))/(1+$M$13^2/$C725)))</f>
        <v/>
      </c>
      <c r="J725" s="23">
        <f>IF($A725="","",IF(LEFT(TRIM($A725),5)="Total","ignored: a Total row",IF($F725="no match","BLOCK NOW: nothing to do with what you sell",IF($G725="","WATCH: no clicks yet",IF($I725&lt;$M$14,"BLOCK: had a fair chance, confidently below",IF($H725&gt;$M$14,"KEEP: confidently above the benchmark",IF($C725&lt;$M$15,"WATCH: too few clicks to judge","WATCH: undecided")))))))</f>
        <v/>
      </c>
      <c r="K725" s="24">
        <f>IF(OR($A725="",LEFT(TRIM($A725),5)="Total"),0,1)</f>
        <v/>
      </c>
    </row>
    <row r="726">
      <c r="F726" s="23">
        <f>IF(OR($A726="",LEFT(TRIM($A726),5)="Total"),"",IF(OR(IF($M$4="",FALSE,ISNUMBER(SEARCH($M$4,$A726))),IF($M$5="",FALSE,ISNUMBER(SEARCH($M$5,$A726))),IF($M$6="",FALSE,ISNUMBER(SEARCH($M$6,$A726))),IF($M$7="",FALSE,ISNUMBER(SEARCH($M$7,$A726))),IF($M$8="",FALSE,ISNUMBER(SEARCH($M$8,$A726)))),"match","no match"))</f>
        <v/>
      </c>
      <c r="G726" s="12">
        <f>IF(OR(OR($A726="",LEFT(TRIM($A726),5)="Total"),NOT(ISNUMBER($C726)),$C726=0),"",$D726/$C726)</f>
        <v/>
      </c>
      <c r="H726" s="12">
        <f>IF($G726="","",MAX(0,(($D726/$C726)+$M$13^2/(2*$C726))/(1+$M$13^2/$C726)-$M$13*SQRT(($D726/$C726)*(1-$D726/$C726)/$C726+$M$13^2/(4*$C726^2))/(1+$M$13^2/$C726)))</f>
        <v/>
      </c>
      <c r="I726" s="12">
        <f>IF($G726="","",MIN(1,(($D726/$C726)+$M$13^2/(2*$C726))/(1+$M$13^2/$C726)+$M$13*SQRT(($D726/$C726)*(1-$D726/$C726)/$C726+$M$13^2/(4*$C726^2))/(1+$M$13^2/$C726)))</f>
        <v/>
      </c>
      <c r="J726" s="23">
        <f>IF($A726="","",IF(LEFT(TRIM($A726),5)="Total","ignored: a Total row",IF($F726="no match","BLOCK NOW: nothing to do with what you sell",IF($G726="","WATCH: no clicks yet",IF($I726&lt;$M$14,"BLOCK: had a fair chance, confidently below",IF($H726&gt;$M$14,"KEEP: confidently above the benchmark",IF($C726&lt;$M$15,"WATCH: too few clicks to judge","WATCH: undecided")))))))</f>
        <v/>
      </c>
      <c r="K726" s="24">
        <f>IF(OR($A726="",LEFT(TRIM($A726),5)="Total"),0,1)</f>
        <v/>
      </c>
    </row>
    <row r="727">
      <c r="F727" s="23">
        <f>IF(OR($A727="",LEFT(TRIM($A727),5)="Total"),"",IF(OR(IF($M$4="",FALSE,ISNUMBER(SEARCH($M$4,$A727))),IF($M$5="",FALSE,ISNUMBER(SEARCH($M$5,$A727))),IF($M$6="",FALSE,ISNUMBER(SEARCH($M$6,$A727))),IF($M$7="",FALSE,ISNUMBER(SEARCH($M$7,$A727))),IF($M$8="",FALSE,ISNUMBER(SEARCH($M$8,$A727)))),"match","no match"))</f>
        <v/>
      </c>
      <c r="G727" s="12">
        <f>IF(OR(OR($A727="",LEFT(TRIM($A727),5)="Total"),NOT(ISNUMBER($C727)),$C727=0),"",$D727/$C727)</f>
        <v/>
      </c>
      <c r="H727" s="12">
        <f>IF($G727="","",MAX(0,(($D727/$C727)+$M$13^2/(2*$C727))/(1+$M$13^2/$C727)-$M$13*SQRT(($D727/$C727)*(1-$D727/$C727)/$C727+$M$13^2/(4*$C727^2))/(1+$M$13^2/$C727)))</f>
        <v/>
      </c>
      <c r="I727" s="12">
        <f>IF($G727="","",MIN(1,(($D727/$C727)+$M$13^2/(2*$C727))/(1+$M$13^2/$C727)+$M$13*SQRT(($D727/$C727)*(1-$D727/$C727)/$C727+$M$13^2/(4*$C727^2))/(1+$M$13^2/$C727)))</f>
        <v/>
      </c>
      <c r="J727" s="23">
        <f>IF($A727="","",IF(LEFT(TRIM($A727),5)="Total","ignored: a Total row",IF($F727="no match","BLOCK NOW: nothing to do with what you sell",IF($G727="","WATCH: no clicks yet",IF($I727&lt;$M$14,"BLOCK: had a fair chance, confidently below",IF($H727&gt;$M$14,"KEEP: confidently above the benchmark",IF($C727&lt;$M$15,"WATCH: too few clicks to judge","WATCH: undecided")))))))</f>
        <v/>
      </c>
      <c r="K727" s="24">
        <f>IF(OR($A727="",LEFT(TRIM($A727),5)="Total"),0,1)</f>
        <v/>
      </c>
    </row>
    <row r="728">
      <c r="F728" s="23">
        <f>IF(OR($A728="",LEFT(TRIM($A728),5)="Total"),"",IF(OR(IF($M$4="",FALSE,ISNUMBER(SEARCH($M$4,$A728))),IF($M$5="",FALSE,ISNUMBER(SEARCH($M$5,$A728))),IF($M$6="",FALSE,ISNUMBER(SEARCH($M$6,$A728))),IF($M$7="",FALSE,ISNUMBER(SEARCH($M$7,$A728))),IF($M$8="",FALSE,ISNUMBER(SEARCH($M$8,$A728)))),"match","no match"))</f>
        <v/>
      </c>
      <c r="G728" s="12">
        <f>IF(OR(OR($A728="",LEFT(TRIM($A728),5)="Total"),NOT(ISNUMBER($C728)),$C728=0),"",$D728/$C728)</f>
        <v/>
      </c>
      <c r="H728" s="12">
        <f>IF($G728="","",MAX(0,(($D728/$C728)+$M$13^2/(2*$C728))/(1+$M$13^2/$C728)-$M$13*SQRT(($D728/$C728)*(1-$D728/$C728)/$C728+$M$13^2/(4*$C728^2))/(1+$M$13^2/$C728)))</f>
        <v/>
      </c>
      <c r="I728" s="12">
        <f>IF($G728="","",MIN(1,(($D728/$C728)+$M$13^2/(2*$C728))/(1+$M$13^2/$C728)+$M$13*SQRT(($D728/$C728)*(1-$D728/$C728)/$C728+$M$13^2/(4*$C728^2))/(1+$M$13^2/$C728)))</f>
        <v/>
      </c>
      <c r="J728" s="23">
        <f>IF($A728="","",IF(LEFT(TRIM($A728),5)="Total","ignored: a Total row",IF($F728="no match","BLOCK NOW: nothing to do with what you sell",IF($G728="","WATCH: no clicks yet",IF($I728&lt;$M$14,"BLOCK: had a fair chance, confidently below",IF($H728&gt;$M$14,"KEEP: confidently above the benchmark",IF($C728&lt;$M$15,"WATCH: too few clicks to judge","WATCH: undecided")))))))</f>
        <v/>
      </c>
      <c r="K728" s="24">
        <f>IF(OR($A728="",LEFT(TRIM($A728),5)="Total"),0,1)</f>
        <v/>
      </c>
    </row>
    <row r="729">
      <c r="F729" s="23">
        <f>IF(OR($A729="",LEFT(TRIM($A729),5)="Total"),"",IF(OR(IF($M$4="",FALSE,ISNUMBER(SEARCH($M$4,$A729))),IF($M$5="",FALSE,ISNUMBER(SEARCH($M$5,$A729))),IF($M$6="",FALSE,ISNUMBER(SEARCH($M$6,$A729))),IF($M$7="",FALSE,ISNUMBER(SEARCH($M$7,$A729))),IF($M$8="",FALSE,ISNUMBER(SEARCH($M$8,$A729)))),"match","no match"))</f>
        <v/>
      </c>
      <c r="G729" s="12">
        <f>IF(OR(OR($A729="",LEFT(TRIM($A729),5)="Total"),NOT(ISNUMBER($C729)),$C729=0),"",$D729/$C729)</f>
        <v/>
      </c>
      <c r="H729" s="12">
        <f>IF($G729="","",MAX(0,(($D729/$C729)+$M$13^2/(2*$C729))/(1+$M$13^2/$C729)-$M$13*SQRT(($D729/$C729)*(1-$D729/$C729)/$C729+$M$13^2/(4*$C729^2))/(1+$M$13^2/$C729)))</f>
        <v/>
      </c>
      <c r="I729" s="12">
        <f>IF($G729="","",MIN(1,(($D729/$C729)+$M$13^2/(2*$C729))/(1+$M$13^2/$C729)+$M$13*SQRT(($D729/$C729)*(1-$D729/$C729)/$C729+$M$13^2/(4*$C729^2))/(1+$M$13^2/$C729)))</f>
        <v/>
      </c>
      <c r="J729" s="23">
        <f>IF($A729="","",IF(LEFT(TRIM($A729),5)="Total","ignored: a Total row",IF($F729="no match","BLOCK NOW: nothing to do with what you sell",IF($G729="","WATCH: no clicks yet",IF($I729&lt;$M$14,"BLOCK: had a fair chance, confidently below",IF($H729&gt;$M$14,"KEEP: confidently above the benchmark",IF($C729&lt;$M$15,"WATCH: too few clicks to judge","WATCH: undecided")))))))</f>
        <v/>
      </c>
      <c r="K729" s="24">
        <f>IF(OR($A729="",LEFT(TRIM($A729),5)="Total"),0,1)</f>
        <v/>
      </c>
    </row>
    <row r="730">
      <c r="F730" s="23">
        <f>IF(OR($A730="",LEFT(TRIM($A730),5)="Total"),"",IF(OR(IF($M$4="",FALSE,ISNUMBER(SEARCH($M$4,$A730))),IF($M$5="",FALSE,ISNUMBER(SEARCH($M$5,$A730))),IF($M$6="",FALSE,ISNUMBER(SEARCH($M$6,$A730))),IF($M$7="",FALSE,ISNUMBER(SEARCH($M$7,$A730))),IF($M$8="",FALSE,ISNUMBER(SEARCH($M$8,$A730)))),"match","no match"))</f>
        <v/>
      </c>
      <c r="G730" s="12">
        <f>IF(OR(OR($A730="",LEFT(TRIM($A730),5)="Total"),NOT(ISNUMBER($C730)),$C730=0),"",$D730/$C730)</f>
        <v/>
      </c>
      <c r="H730" s="12">
        <f>IF($G730="","",MAX(0,(($D730/$C730)+$M$13^2/(2*$C730))/(1+$M$13^2/$C730)-$M$13*SQRT(($D730/$C730)*(1-$D730/$C730)/$C730+$M$13^2/(4*$C730^2))/(1+$M$13^2/$C730)))</f>
        <v/>
      </c>
      <c r="I730" s="12">
        <f>IF($G730="","",MIN(1,(($D730/$C730)+$M$13^2/(2*$C730))/(1+$M$13^2/$C730)+$M$13*SQRT(($D730/$C730)*(1-$D730/$C730)/$C730+$M$13^2/(4*$C730^2))/(1+$M$13^2/$C730)))</f>
        <v/>
      </c>
      <c r="J730" s="23">
        <f>IF($A730="","",IF(LEFT(TRIM($A730),5)="Total","ignored: a Total row",IF($F730="no match","BLOCK NOW: nothing to do with what you sell",IF($G730="","WATCH: no clicks yet",IF($I730&lt;$M$14,"BLOCK: had a fair chance, confidently below",IF($H730&gt;$M$14,"KEEP: confidently above the benchmark",IF($C730&lt;$M$15,"WATCH: too few clicks to judge","WATCH: undecided")))))))</f>
        <v/>
      </c>
      <c r="K730" s="24">
        <f>IF(OR($A730="",LEFT(TRIM($A730),5)="Total"),0,1)</f>
        <v/>
      </c>
    </row>
    <row r="731">
      <c r="F731" s="23">
        <f>IF(OR($A731="",LEFT(TRIM($A731),5)="Total"),"",IF(OR(IF($M$4="",FALSE,ISNUMBER(SEARCH($M$4,$A731))),IF($M$5="",FALSE,ISNUMBER(SEARCH($M$5,$A731))),IF($M$6="",FALSE,ISNUMBER(SEARCH($M$6,$A731))),IF($M$7="",FALSE,ISNUMBER(SEARCH($M$7,$A731))),IF($M$8="",FALSE,ISNUMBER(SEARCH($M$8,$A731)))),"match","no match"))</f>
        <v/>
      </c>
      <c r="G731" s="12">
        <f>IF(OR(OR($A731="",LEFT(TRIM($A731),5)="Total"),NOT(ISNUMBER($C731)),$C731=0),"",$D731/$C731)</f>
        <v/>
      </c>
      <c r="H731" s="12">
        <f>IF($G731="","",MAX(0,(($D731/$C731)+$M$13^2/(2*$C731))/(1+$M$13^2/$C731)-$M$13*SQRT(($D731/$C731)*(1-$D731/$C731)/$C731+$M$13^2/(4*$C731^2))/(1+$M$13^2/$C731)))</f>
        <v/>
      </c>
      <c r="I731" s="12">
        <f>IF($G731="","",MIN(1,(($D731/$C731)+$M$13^2/(2*$C731))/(1+$M$13^2/$C731)+$M$13*SQRT(($D731/$C731)*(1-$D731/$C731)/$C731+$M$13^2/(4*$C731^2))/(1+$M$13^2/$C731)))</f>
        <v/>
      </c>
      <c r="J731" s="23">
        <f>IF($A731="","",IF(LEFT(TRIM($A731),5)="Total","ignored: a Total row",IF($F731="no match","BLOCK NOW: nothing to do with what you sell",IF($G731="","WATCH: no clicks yet",IF($I731&lt;$M$14,"BLOCK: had a fair chance, confidently below",IF($H731&gt;$M$14,"KEEP: confidently above the benchmark",IF($C731&lt;$M$15,"WATCH: too few clicks to judge","WATCH: undecided")))))))</f>
        <v/>
      </c>
      <c r="K731" s="24">
        <f>IF(OR($A731="",LEFT(TRIM($A731),5)="Total"),0,1)</f>
        <v/>
      </c>
    </row>
    <row r="732">
      <c r="F732" s="23">
        <f>IF(OR($A732="",LEFT(TRIM($A732),5)="Total"),"",IF(OR(IF($M$4="",FALSE,ISNUMBER(SEARCH($M$4,$A732))),IF($M$5="",FALSE,ISNUMBER(SEARCH($M$5,$A732))),IF($M$6="",FALSE,ISNUMBER(SEARCH($M$6,$A732))),IF($M$7="",FALSE,ISNUMBER(SEARCH($M$7,$A732))),IF($M$8="",FALSE,ISNUMBER(SEARCH($M$8,$A732)))),"match","no match"))</f>
        <v/>
      </c>
      <c r="G732" s="12">
        <f>IF(OR(OR($A732="",LEFT(TRIM($A732),5)="Total"),NOT(ISNUMBER($C732)),$C732=0),"",$D732/$C732)</f>
        <v/>
      </c>
      <c r="H732" s="12">
        <f>IF($G732="","",MAX(0,(($D732/$C732)+$M$13^2/(2*$C732))/(1+$M$13^2/$C732)-$M$13*SQRT(($D732/$C732)*(1-$D732/$C732)/$C732+$M$13^2/(4*$C732^2))/(1+$M$13^2/$C732)))</f>
        <v/>
      </c>
      <c r="I732" s="12">
        <f>IF($G732="","",MIN(1,(($D732/$C732)+$M$13^2/(2*$C732))/(1+$M$13^2/$C732)+$M$13*SQRT(($D732/$C732)*(1-$D732/$C732)/$C732+$M$13^2/(4*$C732^2))/(1+$M$13^2/$C732)))</f>
        <v/>
      </c>
      <c r="J732" s="23">
        <f>IF($A732="","",IF(LEFT(TRIM($A732),5)="Total","ignored: a Total row",IF($F732="no match","BLOCK NOW: nothing to do with what you sell",IF($G732="","WATCH: no clicks yet",IF($I732&lt;$M$14,"BLOCK: had a fair chance, confidently below",IF($H732&gt;$M$14,"KEEP: confidently above the benchmark",IF($C732&lt;$M$15,"WATCH: too few clicks to judge","WATCH: undecided")))))))</f>
        <v/>
      </c>
      <c r="K732" s="24">
        <f>IF(OR($A732="",LEFT(TRIM($A732),5)="Total"),0,1)</f>
        <v/>
      </c>
    </row>
    <row r="733">
      <c r="F733" s="23">
        <f>IF(OR($A733="",LEFT(TRIM($A733),5)="Total"),"",IF(OR(IF($M$4="",FALSE,ISNUMBER(SEARCH($M$4,$A733))),IF($M$5="",FALSE,ISNUMBER(SEARCH($M$5,$A733))),IF($M$6="",FALSE,ISNUMBER(SEARCH($M$6,$A733))),IF($M$7="",FALSE,ISNUMBER(SEARCH($M$7,$A733))),IF($M$8="",FALSE,ISNUMBER(SEARCH($M$8,$A733)))),"match","no match"))</f>
        <v/>
      </c>
      <c r="G733" s="12">
        <f>IF(OR(OR($A733="",LEFT(TRIM($A733),5)="Total"),NOT(ISNUMBER($C733)),$C733=0),"",$D733/$C733)</f>
        <v/>
      </c>
      <c r="H733" s="12">
        <f>IF($G733="","",MAX(0,(($D733/$C733)+$M$13^2/(2*$C733))/(1+$M$13^2/$C733)-$M$13*SQRT(($D733/$C733)*(1-$D733/$C733)/$C733+$M$13^2/(4*$C733^2))/(1+$M$13^2/$C733)))</f>
        <v/>
      </c>
      <c r="I733" s="12">
        <f>IF($G733="","",MIN(1,(($D733/$C733)+$M$13^2/(2*$C733))/(1+$M$13^2/$C733)+$M$13*SQRT(($D733/$C733)*(1-$D733/$C733)/$C733+$M$13^2/(4*$C733^2))/(1+$M$13^2/$C733)))</f>
        <v/>
      </c>
      <c r="J733" s="23">
        <f>IF($A733="","",IF(LEFT(TRIM($A733),5)="Total","ignored: a Total row",IF($F733="no match","BLOCK NOW: nothing to do with what you sell",IF($G733="","WATCH: no clicks yet",IF($I733&lt;$M$14,"BLOCK: had a fair chance, confidently below",IF($H733&gt;$M$14,"KEEP: confidently above the benchmark",IF($C733&lt;$M$15,"WATCH: too few clicks to judge","WATCH: undecided")))))))</f>
        <v/>
      </c>
      <c r="K733" s="24">
        <f>IF(OR($A733="",LEFT(TRIM($A733),5)="Total"),0,1)</f>
        <v/>
      </c>
    </row>
    <row r="734">
      <c r="F734" s="23">
        <f>IF(OR($A734="",LEFT(TRIM($A734),5)="Total"),"",IF(OR(IF($M$4="",FALSE,ISNUMBER(SEARCH($M$4,$A734))),IF($M$5="",FALSE,ISNUMBER(SEARCH($M$5,$A734))),IF($M$6="",FALSE,ISNUMBER(SEARCH($M$6,$A734))),IF($M$7="",FALSE,ISNUMBER(SEARCH($M$7,$A734))),IF($M$8="",FALSE,ISNUMBER(SEARCH($M$8,$A734)))),"match","no match"))</f>
        <v/>
      </c>
      <c r="G734" s="12">
        <f>IF(OR(OR($A734="",LEFT(TRIM($A734),5)="Total"),NOT(ISNUMBER($C734)),$C734=0),"",$D734/$C734)</f>
        <v/>
      </c>
      <c r="H734" s="12">
        <f>IF($G734="","",MAX(0,(($D734/$C734)+$M$13^2/(2*$C734))/(1+$M$13^2/$C734)-$M$13*SQRT(($D734/$C734)*(1-$D734/$C734)/$C734+$M$13^2/(4*$C734^2))/(1+$M$13^2/$C734)))</f>
        <v/>
      </c>
      <c r="I734" s="12">
        <f>IF($G734="","",MIN(1,(($D734/$C734)+$M$13^2/(2*$C734))/(1+$M$13^2/$C734)+$M$13*SQRT(($D734/$C734)*(1-$D734/$C734)/$C734+$M$13^2/(4*$C734^2))/(1+$M$13^2/$C734)))</f>
        <v/>
      </c>
      <c r="J734" s="23">
        <f>IF($A734="","",IF(LEFT(TRIM($A734),5)="Total","ignored: a Total row",IF($F734="no match","BLOCK NOW: nothing to do with what you sell",IF($G734="","WATCH: no clicks yet",IF($I734&lt;$M$14,"BLOCK: had a fair chance, confidently below",IF($H734&gt;$M$14,"KEEP: confidently above the benchmark",IF($C734&lt;$M$15,"WATCH: too few clicks to judge","WATCH: undecided")))))))</f>
        <v/>
      </c>
      <c r="K734" s="24">
        <f>IF(OR($A734="",LEFT(TRIM($A734),5)="Total"),0,1)</f>
        <v/>
      </c>
    </row>
    <row r="735">
      <c r="F735" s="23">
        <f>IF(OR($A735="",LEFT(TRIM($A735),5)="Total"),"",IF(OR(IF($M$4="",FALSE,ISNUMBER(SEARCH($M$4,$A735))),IF($M$5="",FALSE,ISNUMBER(SEARCH($M$5,$A735))),IF($M$6="",FALSE,ISNUMBER(SEARCH($M$6,$A735))),IF($M$7="",FALSE,ISNUMBER(SEARCH($M$7,$A735))),IF($M$8="",FALSE,ISNUMBER(SEARCH($M$8,$A735)))),"match","no match"))</f>
        <v/>
      </c>
      <c r="G735" s="12">
        <f>IF(OR(OR($A735="",LEFT(TRIM($A735),5)="Total"),NOT(ISNUMBER($C735)),$C735=0),"",$D735/$C735)</f>
        <v/>
      </c>
      <c r="H735" s="12">
        <f>IF($G735="","",MAX(0,(($D735/$C735)+$M$13^2/(2*$C735))/(1+$M$13^2/$C735)-$M$13*SQRT(($D735/$C735)*(1-$D735/$C735)/$C735+$M$13^2/(4*$C735^2))/(1+$M$13^2/$C735)))</f>
        <v/>
      </c>
      <c r="I735" s="12">
        <f>IF($G735="","",MIN(1,(($D735/$C735)+$M$13^2/(2*$C735))/(1+$M$13^2/$C735)+$M$13*SQRT(($D735/$C735)*(1-$D735/$C735)/$C735+$M$13^2/(4*$C735^2))/(1+$M$13^2/$C735)))</f>
        <v/>
      </c>
      <c r="J735" s="23">
        <f>IF($A735="","",IF(LEFT(TRIM($A735),5)="Total","ignored: a Total row",IF($F735="no match","BLOCK NOW: nothing to do with what you sell",IF($G735="","WATCH: no clicks yet",IF($I735&lt;$M$14,"BLOCK: had a fair chance, confidently below",IF($H735&gt;$M$14,"KEEP: confidently above the benchmark",IF($C735&lt;$M$15,"WATCH: too few clicks to judge","WATCH: undecided")))))))</f>
        <v/>
      </c>
      <c r="K735" s="24">
        <f>IF(OR($A735="",LEFT(TRIM($A735),5)="Total"),0,1)</f>
        <v/>
      </c>
    </row>
    <row r="736">
      <c r="F736" s="23">
        <f>IF(OR($A736="",LEFT(TRIM($A736),5)="Total"),"",IF(OR(IF($M$4="",FALSE,ISNUMBER(SEARCH($M$4,$A736))),IF($M$5="",FALSE,ISNUMBER(SEARCH($M$5,$A736))),IF($M$6="",FALSE,ISNUMBER(SEARCH($M$6,$A736))),IF($M$7="",FALSE,ISNUMBER(SEARCH($M$7,$A736))),IF($M$8="",FALSE,ISNUMBER(SEARCH($M$8,$A736)))),"match","no match"))</f>
        <v/>
      </c>
      <c r="G736" s="12">
        <f>IF(OR(OR($A736="",LEFT(TRIM($A736),5)="Total"),NOT(ISNUMBER($C736)),$C736=0),"",$D736/$C736)</f>
        <v/>
      </c>
      <c r="H736" s="12">
        <f>IF($G736="","",MAX(0,(($D736/$C736)+$M$13^2/(2*$C736))/(1+$M$13^2/$C736)-$M$13*SQRT(($D736/$C736)*(1-$D736/$C736)/$C736+$M$13^2/(4*$C736^2))/(1+$M$13^2/$C736)))</f>
        <v/>
      </c>
      <c r="I736" s="12">
        <f>IF($G736="","",MIN(1,(($D736/$C736)+$M$13^2/(2*$C736))/(1+$M$13^2/$C736)+$M$13*SQRT(($D736/$C736)*(1-$D736/$C736)/$C736+$M$13^2/(4*$C736^2))/(1+$M$13^2/$C736)))</f>
        <v/>
      </c>
      <c r="J736" s="23">
        <f>IF($A736="","",IF(LEFT(TRIM($A736),5)="Total","ignored: a Total row",IF($F736="no match","BLOCK NOW: nothing to do with what you sell",IF($G736="","WATCH: no clicks yet",IF($I736&lt;$M$14,"BLOCK: had a fair chance, confidently below",IF($H736&gt;$M$14,"KEEP: confidently above the benchmark",IF($C736&lt;$M$15,"WATCH: too few clicks to judge","WATCH: undecided")))))))</f>
        <v/>
      </c>
      <c r="K736" s="24">
        <f>IF(OR($A736="",LEFT(TRIM($A736),5)="Total"),0,1)</f>
        <v/>
      </c>
    </row>
    <row r="737">
      <c r="F737" s="23">
        <f>IF(OR($A737="",LEFT(TRIM($A737),5)="Total"),"",IF(OR(IF($M$4="",FALSE,ISNUMBER(SEARCH($M$4,$A737))),IF($M$5="",FALSE,ISNUMBER(SEARCH($M$5,$A737))),IF($M$6="",FALSE,ISNUMBER(SEARCH($M$6,$A737))),IF($M$7="",FALSE,ISNUMBER(SEARCH($M$7,$A737))),IF($M$8="",FALSE,ISNUMBER(SEARCH($M$8,$A737)))),"match","no match"))</f>
        <v/>
      </c>
      <c r="G737" s="12">
        <f>IF(OR(OR($A737="",LEFT(TRIM($A737),5)="Total"),NOT(ISNUMBER($C737)),$C737=0),"",$D737/$C737)</f>
        <v/>
      </c>
      <c r="H737" s="12">
        <f>IF($G737="","",MAX(0,(($D737/$C737)+$M$13^2/(2*$C737))/(1+$M$13^2/$C737)-$M$13*SQRT(($D737/$C737)*(1-$D737/$C737)/$C737+$M$13^2/(4*$C737^2))/(1+$M$13^2/$C737)))</f>
        <v/>
      </c>
      <c r="I737" s="12">
        <f>IF($G737="","",MIN(1,(($D737/$C737)+$M$13^2/(2*$C737))/(1+$M$13^2/$C737)+$M$13*SQRT(($D737/$C737)*(1-$D737/$C737)/$C737+$M$13^2/(4*$C737^2))/(1+$M$13^2/$C737)))</f>
        <v/>
      </c>
      <c r="J737" s="23">
        <f>IF($A737="","",IF(LEFT(TRIM($A737),5)="Total","ignored: a Total row",IF($F737="no match","BLOCK NOW: nothing to do with what you sell",IF($G737="","WATCH: no clicks yet",IF($I737&lt;$M$14,"BLOCK: had a fair chance, confidently below",IF($H737&gt;$M$14,"KEEP: confidently above the benchmark",IF($C737&lt;$M$15,"WATCH: too few clicks to judge","WATCH: undecided")))))))</f>
        <v/>
      </c>
      <c r="K737" s="24">
        <f>IF(OR($A737="",LEFT(TRIM($A737),5)="Total"),0,1)</f>
        <v/>
      </c>
    </row>
    <row r="738">
      <c r="F738" s="23">
        <f>IF(OR($A738="",LEFT(TRIM($A738),5)="Total"),"",IF(OR(IF($M$4="",FALSE,ISNUMBER(SEARCH($M$4,$A738))),IF($M$5="",FALSE,ISNUMBER(SEARCH($M$5,$A738))),IF($M$6="",FALSE,ISNUMBER(SEARCH($M$6,$A738))),IF($M$7="",FALSE,ISNUMBER(SEARCH($M$7,$A738))),IF($M$8="",FALSE,ISNUMBER(SEARCH($M$8,$A738)))),"match","no match"))</f>
        <v/>
      </c>
      <c r="G738" s="12">
        <f>IF(OR(OR($A738="",LEFT(TRIM($A738),5)="Total"),NOT(ISNUMBER($C738)),$C738=0),"",$D738/$C738)</f>
        <v/>
      </c>
      <c r="H738" s="12">
        <f>IF($G738="","",MAX(0,(($D738/$C738)+$M$13^2/(2*$C738))/(1+$M$13^2/$C738)-$M$13*SQRT(($D738/$C738)*(1-$D738/$C738)/$C738+$M$13^2/(4*$C738^2))/(1+$M$13^2/$C738)))</f>
        <v/>
      </c>
      <c r="I738" s="12">
        <f>IF($G738="","",MIN(1,(($D738/$C738)+$M$13^2/(2*$C738))/(1+$M$13^2/$C738)+$M$13*SQRT(($D738/$C738)*(1-$D738/$C738)/$C738+$M$13^2/(4*$C738^2))/(1+$M$13^2/$C738)))</f>
        <v/>
      </c>
      <c r="J738" s="23">
        <f>IF($A738="","",IF(LEFT(TRIM($A738),5)="Total","ignored: a Total row",IF($F738="no match","BLOCK NOW: nothing to do with what you sell",IF($G738="","WATCH: no clicks yet",IF($I738&lt;$M$14,"BLOCK: had a fair chance, confidently below",IF($H738&gt;$M$14,"KEEP: confidently above the benchmark",IF($C738&lt;$M$15,"WATCH: too few clicks to judge","WATCH: undecided")))))))</f>
        <v/>
      </c>
      <c r="K738" s="24">
        <f>IF(OR($A738="",LEFT(TRIM($A738),5)="Total"),0,1)</f>
        <v/>
      </c>
    </row>
    <row r="739">
      <c r="F739" s="23">
        <f>IF(OR($A739="",LEFT(TRIM($A739),5)="Total"),"",IF(OR(IF($M$4="",FALSE,ISNUMBER(SEARCH($M$4,$A739))),IF($M$5="",FALSE,ISNUMBER(SEARCH($M$5,$A739))),IF($M$6="",FALSE,ISNUMBER(SEARCH($M$6,$A739))),IF($M$7="",FALSE,ISNUMBER(SEARCH($M$7,$A739))),IF($M$8="",FALSE,ISNUMBER(SEARCH($M$8,$A739)))),"match","no match"))</f>
        <v/>
      </c>
      <c r="G739" s="12">
        <f>IF(OR(OR($A739="",LEFT(TRIM($A739),5)="Total"),NOT(ISNUMBER($C739)),$C739=0),"",$D739/$C739)</f>
        <v/>
      </c>
      <c r="H739" s="12">
        <f>IF($G739="","",MAX(0,(($D739/$C739)+$M$13^2/(2*$C739))/(1+$M$13^2/$C739)-$M$13*SQRT(($D739/$C739)*(1-$D739/$C739)/$C739+$M$13^2/(4*$C739^2))/(1+$M$13^2/$C739)))</f>
        <v/>
      </c>
      <c r="I739" s="12">
        <f>IF($G739="","",MIN(1,(($D739/$C739)+$M$13^2/(2*$C739))/(1+$M$13^2/$C739)+$M$13*SQRT(($D739/$C739)*(1-$D739/$C739)/$C739+$M$13^2/(4*$C739^2))/(1+$M$13^2/$C739)))</f>
        <v/>
      </c>
      <c r="J739" s="23">
        <f>IF($A739="","",IF(LEFT(TRIM($A739),5)="Total","ignored: a Total row",IF($F739="no match","BLOCK NOW: nothing to do with what you sell",IF($G739="","WATCH: no clicks yet",IF($I739&lt;$M$14,"BLOCK: had a fair chance, confidently below",IF($H739&gt;$M$14,"KEEP: confidently above the benchmark",IF($C739&lt;$M$15,"WATCH: too few clicks to judge","WATCH: undecided")))))))</f>
        <v/>
      </c>
      <c r="K739" s="24">
        <f>IF(OR($A739="",LEFT(TRIM($A739),5)="Total"),0,1)</f>
        <v/>
      </c>
    </row>
    <row r="740">
      <c r="F740" s="23">
        <f>IF(OR($A740="",LEFT(TRIM($A740),5)="Total"),"",IF(OR(IF($M$4="",FALSE,ISNUMBER(SEARCH($M$4,$A740))),IF($M$5="",FALSE,ISNUMBER(SEARCH($M$5,$A740))),IF($M$6="",FALSE,ISNUMBER(SEARCH($M$6,$A740))),IF($M$7="",FALSE,ISNUMBER(SEARCH($M$7,$A740))),IF($M$8="",FALSE,ISNUMBER(SEARCH($M$8,$A740)))),"match","no match"))</f>
        <v/>
      </c>
      <c r="G740" s="12">
        <f>IF(OR(OR($A740="",LEFT(TRIM($A740),5)="Total"),NOT(ISNUMBER($C740)),$C740=0),"",$D740/$C740)</f>
        <v/>
      </c>
      <c r="H740" s="12">
        <f>IF($G740="","",MAX(0,(($D740/$C740)+$M$13^2/(2*$C740))/(1+$M$13^2/$C740)-$M$13*SQRT(($D740/$C740)*(1-$D740/$C740)/$C740+$M$13^2/(4*$C740^2))/(1+$M$13^2/$C740)))</f>
        <v/>
      </c>
      <c r="I740" s="12">
        <f>IF($G740="","",MIN(1,(($D740/$C740)+$M$13^2/(2*$C740))/(1+$M$13^2/$C740)+$M$13*SQRT(($D740/$C740)*(1-$D740/$C740)/$C740+$M$13^2/(4*$C740^2))/(1+$M$13^2/$C740)))</f>
        <v/>
      </c>
      <c r="J740" s="23">
        <f>IF($A740="","",IF(LEFT(TRIM($A740),5)="Total","ignored: a Total row",IF($F740="no match","BLOCK NOW: nothing to do with what you sell",IF($G740="","WATCH: no clicks yet",IF($I740&lt;$M$14,"BLOCK: had a fair chance, confidently below",IF($H740&gt;$M$14,"KEEP: confidently above the benchmark",IF($C740&lt;$M$15,"WATCH: too few clicks to judge","WATCH: undecided")))))))</f>
        <v/>
      </c>
      <c r="K740" s="24">
        <f>IF(OR($A740="",LEFT(TRIM($A740),5)="Total"),0,1)</f>
        <v/>
      </c>
    </row>
    <row r="741">
      <c r="F741" s="23">
        <f>IF(OR($A741="",LEFT(TRIM($A741),5)="Total"),"",IF(OR(IF($M$4="",FALSE,ISNUMBER(SEARCH($M$4,$A741))),IF($M$5="",FALSE,ISNUMBER(SEARCH($M$5,$A741))),IF($M$6="",FALSE,ISNUMBER(SEARCH($M$6,$A741))),IF($M$7="",FALSE,ISNUMBER(SEARCH($M$7,$A741))),IF($M$8="",FALSE,ISNUMBER(SEARCH($M$8,$A741)))),"match","no match"))</f>
        <v/>
      </c>
      <c r="G741" s="12">
        <f>IF(OR(OR($A741="",LEFT(TRIM($A741),5)="Total"),NOT(ISNUMBER($C741)),$C741=0),"",$D741/$C741)</f>
        <v/>
      </c>
      <c r="H741" s="12">
        <f>IF($G741="","",MAX(0,(($D741/$C741)+$M$13^2/(2*$C741))/(1+$M$13^2/$C741)-$M$13*SQRT(($D741/$C741)*(1-$D741/$C741)/$C741+$M$13^2/(4*$C741^2))/(1+$M$13^2/$C741)))</f>
        <v/>
      </c>
      <c r="I741" s="12">
        <f>IF($G741="","",MIN(1,(($D741/$C741)+$M$13^2/(2*$C741))/(1+$M$13^2/$C741)+$M$13*SQRT(($D741/$C741)*(1-$D741/$C741)/$C741+$M$13^2/(4*$C741^2))/(1+$M$13^2/$C741)))</f>
        <v/>
      </c>
      <c r="J741" s="23">
        <f>IF($A741="","",IF(LEFT(TRIM($A741),5)="Total","ignored: a Total row",IF($F741="no match","BLOCK NOW: nothing to do with what you sell",IF($G741="","WATCH: no clicks yet",IF($I741&lt;$M$14,"BLOCK: had a fair chance, confidently below",IF($H741&gt;$M$14,"KEEP: confidently above the benchmark",IF($C741&lt;$M$15,"WATCH: too few clicks to judge","WATCH: undecided")))))))</f>
        <v/>
      </c>
      <c r="K741" s="24">
        <f>IF(OR($A741="",LEFT(TRIM($A741),5)="Total"),0,1)</f>
        <v/>
      </c>
    </row>
    <row r="742">
      <c r="F742" s="23">
        <f>IF(OR($A742="",LEFT(TRIM($A742),5)="Total"),"",IF(OR(IF($M$4="",FALSE,ISNUMBER(SEARCH($M$4,$A742))),IF($M$5="",FALSE,ISNUMBER(SEARCH($M$5,$A742))),IF($M$6="",FALSE,ISNUMBER(SEARCH($M$6,$A742))),IF($M$7="",FALSE,ISNUMBER(SEARCH($M$7,$A742))),IF($M$8="",FALSE,ISNUMBER(SEARCH($M$8,$A742)))),"match","no match"))</f>
        <v/>
      </c>
      <c r="G742" s="12">
        <f>IF(OR(OR($A742="",LEFT(TRIM($A742),5)="Total"),NOT(ISNUMBER($C742)),$C742=0),"",$D742/$C742)</f>
        <v/>
      </c>
      <c r="H742" s="12">
        <f>IF($G742="","",MAX(0,(($D742/$C742)+$M$13^2/(2*$C742))/(1+$M$13^2/$C742)-$M$13*SQRT(($D742/$C742)*(1-$D742/$C742)/$C742+$M$13^2/(4*$C742^2))/(1+$M$13^2/$C742)))</f>
        <v/>
      </c>
      <c r="I742" s="12">
        <f>IF($G742="","",MIN(1,(($D742/$C742)+$M$13^2/(2*$C742))/(1+$M$13^2/$C742)+$M$13*SQRT(($D742/$C742)*(1-$D742/$C742)/$C742+$M$13^2/(4*$C742^2))/(1+$M$13^2/$C742)))</f>
        <v/>
      </c>
      <c r="J742" s="23">
        <f>IF($A742="","",IF(LEFT(TRIM($A742),5)="Total","ignored: a Total row",IF($F742="no match","BLOCK NOW: nothing to do with what you sell",IF($G742="","WATCH: no clicks yet",IF($I742&lt;$M$14,"BLOCK: had a fair chance, confidently below",IF($H742&gt;$M$14,"KEEP: confidently above the benchmark",IF($C742&lt;$M$15,"WATCH: too few clicks to judge","WATCH: undecided")))))))</f>
        <v/>
      </c>
      <c r="K742" s="24">
        <f>IF(OR($A742="",LEFT(TRIM($A742),5)="Total"),0,1)</f>
        <v/>
      </c>
    </row>
    <row r="743">
      <c r="F743" s="23">
        <f>IF(OR($A743="",LEFT(TRIM($A743),5)="Total"),"",IF(OR(IF($M$4="",FALSE,ISNUMBER(SEARCH($M$4,$A743))),IF($M$5="",FALSE,ISNUMBER(SEARCH($M$5,$A743))),IF($M$6="",FALSE,ISNUMBER(SEARCH($M$6,$A743))),IF($M$7="",FALSE,ISNUMBER(SEARCH($M$7,$A743))),IF($M$8="",FALSE,ISNUMBER(SEARCH($M$8,$A743)))),"match","no match"))</f>
        <v/>
      </c>
      <c r="G743" s="12">
        <f>IF(OR(OR($A743="",LEFT(TRIM($A743),5)="Total"),NOT(ISNUMBER($C743)),$C743=0),"",$D743/$C743)</f>
        <v/>
      </c>
      <c r="H743" s="12">
        <f>IF($G743="","",MAX(0,(($D743/$C743)+$M$13^2/(2*$C743))/(1+$M$13^2/$C743)-$M$13*SQRT(($D743/$C743)*(1-$D743/$C743)/$C743+$M$13^2/(4*$C743^2))/(1+$M$13^2/$C743)))</f>
        <v/>
      </c>
      <c r="I743" s="12">
        <f>IF($G743="","",MIN(1,(($D743/$C743)+$M$13^2/(2*$C743))/(1+$M$13^2/$C743)+$M$13*SQRT(($D743/$C743)*(1-$D743/$C743)/$C743+$M$13^2/(4*$C743^2))/(1+$M$13^2/$C743)))</f>
        <v/>
      </c>
      <c r="J743" s="23">
        <f>IF($A743="","",IF(LEFT(TRIM($A743),5)="Total","ignored: a Total row",IF($F743="no match","BLOCK NOW: nothing to do with what you sell",IF($G743="","WATCH: no clicks yet",IF($I743&lt;$M$14,"BLOCK: had a fair chance, confidently below",IF($H743&gt;$M$14,"KEEP: confidently above the benchmark",IF($C743&lt;$M$15,"WATCH: too few clicks to judge","WATCH: undecided")))))))</f>
        <v/>
      </c>
      <c r="K743" s="24">
        <f>IF(OR($A743="",LEFT(TRIM($A743),5)="Total"),0,1)</f>
        <v/>
      </c>
    </row>
    <row r="744">
      <c r="F744" s="23">
        <f>IF(OR($A744="",LEFT(TRIM($A744),5)="Total"),"",IF(OR(IF($M$4="",FALSE,ISNUMBER(SEARCH($M$4,$A744))),IF($M$5="",FALSE,ISNUMBER(SEARCH($M$5,$A744))),IF($M$6="",FALSE,ISNUMBER(SEARCH($M$6,$A744))),IF($M$7="",FALSE,ISNUMBER(SEARCH($M$7,$A744))),IF($M$8="",FALSE,ISNUMBER(SEARCH($M$8,$A744)))),"match","no match"))</f>
        <v/>
      </c>
      <c r="G744" s="12">
        <f>IF(OR(OR($A744="",LEFT(TRIM($A744),5)="Total"),NOT(ISNUMBER($C744)),$C744=0),"",$D744/$C744)</f>
        <v/>
      </c>
      <c r="H744" s="12">
        <f>IF($G744="","",MAX(0,(($D744/$C744)+$M$13^2/(2*$C744))/(1+$M$13^2/$C744)-$M$13*SQRT(($D744/$C744)*(1-$D744/$C744)/$C744+$M$13^2/(4*$C744^2))/(1+$M$13^2/$C744)))</f>
        <v/>
      </c>
      <c r="I744" s="12">
        <f>IF($G744="","",MIN(1,(($D744/$C744)+$M$13^2/(2*$C744))/(1+$M$13^2/$C744)+$M$13*SQRT(($D744/$C744)*(1-$D744/$C744)/$C744+$M$13^2/(4*$C744^2))/(1+$M$13^2/$C744)))</f>
        <v/>
      </c>
      <c r="J744" s="23">
        <f>IF($A744="","",IF(LEFT(TRIM($A744),5)="Total","ignored: a Total row",IF($F744="no match","BLOCK NOW: nothing to do with what you sell",IF($G744="","WATCH: no clicks yet",IF($I744&lt;$M$14,"BLOCK: had a fair chance, confidently below",IF($H744&gt;$M$14,"KEEP: confidently above the benchmark",IF($C744&lt;$M$15,"WATCH: too few clicks to judge","WATCH: undecided")))))))</f>
        <v/>
      </c>
      <c r="K744" s="24">
        <f>IF(OR($A744="",LEFT(TRIM($A744),5)="Total"),0,1)</f>
        <v/>
      </c>
    </row>
    <row r="745">
      <c r="F745" s="23">
        <f>IF(OR($A745="",LEFT(TRIM($A745),5)="Total"),"",IF(OR(IF($M$4="",FALSE,ISNUMBER(SEARCH($M$4,$A745))),IF($M$5="",FALSE,ISNUMBER(SEARCH($M$5,$A745))),IF($M$6="",FALSE,ISNUMBER(SEARCH($M$6,$A745))),IF($M$7="",FALSE,ISNUMBER(SEARCH($M$7,$A745))),IF($M$8="",FALSE,ISNUMBER(SEARCH($M$8,$A745)))),"match","no match"))</f>
        <v/>
      </c>
      <c r="G745" s="12">
        <f>IF(OR(OR($A745="",LEFT(TRIM($A745),5)="Total"),NOT(ISNUMBER($C745)),$C745=0),"",$D745/$C745)</f>
        <v/>
      </c>
      <c r="H745" s="12">
        <f>IF($G745="","",MAX(0,(($D745/$C745)+$M$13^2/(2*$C745))/(1+$M$13^2/$C745)-$M$13*SQRT(($D745/$C745)*(1-$D745/$C745)/$C745+$M$13^2/(4*$C745^2))/(1+$M$13^2/$C745)))</f>
        <v/>
      </c>
      <c r="I745" s="12">
        <f>IF($G745="","",MIN(1,(($D745/$C745)+$M$13^2/(2*$C745))/(1+$M$13^2/$C745)+$M$13*SQRT(($D745/$C745)*(1-$D745/$C745)/$C745+$M$13^2/(4*$C745^2))/(1+$M$13^2/$C745)))</f>
        <v/>
      </c>
      <c r="J745" s="23">
        <f>IF($A745="","",IF(LEFT(TRIM($A745),5)="Total","ignored: a Total row",IF($F745="no match","BLOCK NOW: nothing to do with what you sell",IF($G745="","WATCH: no clicks yet",IF($I745&lt;$M$14,"BLOCK: had a fair chance, confidently below",IF($H745&gt;$M$14,"KEEP: confidently above the benchmark",IF($C745&lt;$M$15,"WATCH: too few clicks to judge","WATCH: undecided")))))))</f>
        <v/>
      </c>
      <c r="K745" s="24">
        <f>IF(OR($A745="",LEFT(TRIM($A745),5)="Total"),0,1)</f>
        <v/>
      </c>
    </row>
    <row r="746">
      <c r="F746" s="23">
        <f>IF(OR($A746="",LEFT(TRIM($A746),5)="Total"),"",IF(OR(IF($M$4="",FALSE,ISNUMBER(SEARCH($M$4,$A746))),IF($M$5="",FALSE,ISNUMBER(SEARCH($M$5,$A746))),IF($M$6="",FALSE,ISNUMBER(SEARCH($M$6,$A746))),IF($M$7="",FALSE,ISNUMBER(SEARCH($M$7,$A746))),IF($M$8="",FALSE,ISNUMBER(SEARCH($M$8,$A746)))),"match","no match"))</f>
        <v/>
      </c>
      <c r="G746" s="12">
        <f>IF(OR(OR($A746="",LEFT(TRIM($A746),5)="Total"),NOT(ISNUMBER($C746)),$C746=0),"",$D746/$C746)</f>
        <v/>
      </c>
      <c r="H746" s="12">
        <f>IF($G746="","",MAX(0,(($D746/$C746)+$M$13^2/(2*$C746))/(1+$M$13^2/$C746)-$M$13*SQRT(($D746/$C746)*(1-$D746/$C746)/$C746+$M$13^2/(4*$C746^2))/(1+$M$13^2/$C746)))</f>
        <v/>
      </c>
      <c r="I746" s="12">
        <f>IF($G746="","",MIN(1,(($D746/$C746)+$M$13^2/(2*$C746))/(1+$M$13^2/$C746)+$M$13*SQRT(($D746/$C746)*(1-$D746/$C746)/$C746+$M$13^2/(4*$C746^2))/(1+$M$13^2/$C746)))</f>
        <v/>
      </c>
      <c r="J746" s="23">
        <f>IF($A746="","",IF(LEFT(TRIM($A746),5)="Total","ignored: a Total row",IF($F746="no match","BLOCK NOW: nothing to do with what you sell",IF($G746="","WATCH: no clicks yet",IF($I746&lt;$M$14,"BLOCK: had a fair chance, confidently below",IF($H746&gt;$M$14,"KEEP: confidently above the benchmark",IF($C746&lt;$M$15,"WATCH: too few clicks to judge","WATCH: undecided")))))))</f>
        <v/>
      </c>
      <c r="K746" s="24">
        <f>IF(OR($A746="",LEFT(TRIM($A746),5)="Total"),0,1)</f>
        <v/>
      </c>
    </row>
    <row r="747">
      <c r="F747" s="23">
        <f>IF(OR($A747="",LEFT(TRIM($A747),5)="Total"),"",IF(OR(IF($M$4="",FALSE,ISNUMBER(SEARCH($M$4,$A747))),IF($M$5="",FALSE,ISNUMBER(SEARCH($M$5,$A747))),IF($M$6="",FALSE,ISNUMBER(SEARCH($M$6,$A747))),IF($M$7="",FALSE,ISNUMBER(SEARCH($M$7,$A747))),IF($M$8="",FALSE,ISNUMBER(SEARCH($M$8,$A747)))),"match","no match"))</f>
        <v/>
      </c>
      <c r="G747" s="12">
        <f>IF(OR(OR($A747="",LEFT(TRIM($A747),5)="Total"),NOT(ISNUMBER($C747)),$C747=0),"",$D747/$C747)</f>
        <v/>
      </c>
      <c r="H747" s="12">
        <f>IF($G747="","",MAX(0,(($D747/$C747)+$M$13^2/(2*$C747))/(1+$M$13^2/$C747)-$M$13*SQRT(($D747/$C747)*(1-$D747/$C747)/$C747+$M$13^2/(4*$C747^2))/(1+$M$13^2/$C747)))</f>
        <v/>
      </c>
      <c r="I747" s="12">
        <f>IF($G747="","",MIN(1,(($D747/$C747)+$M$13^2/(2*$C747))/(1+$M$13^2/$C747)+$M$13*SQRT(($D747/$C747)*(1-$D747/$C747)/$C747+$M$13^2/(4*$C747^2))/(1+$M$13^2/$C747)))</f>
        <v/>
      </c>
      <c r="J747" s="23">
        <f>IF($A747="","",IF(LEFT(TRIM($A747),5)="Total","ignored: a Total row",IF($F747="no match","BLOCK NOW: nothing to do with what you sell",IF($G747="","WATCH: no clicks yet",IF($I747&lt;$M$14,"BLOCK: had a fair chance, confidently below",IF($H747&gt;$M$14,"KEEP: confidently above the benchmark",IF($C747&lt;$M$15,"WATCH: too few clicks to judge","WATCH: undecided")))))))</f>
        <v/>
      </c>
      <c r="K747" s="24">
        <f>IF(OR($A747="",LEFT(TRIM($A747),5)="Total"),0,1)</f>
        <v/>
      </c>
    </row>
    <row r="748">
      <c r="F748" s="23">
        <f>IF(OR($A748="",LEFT(TRIM($A748),5)="Total"),"",IF(OR(IF($M$4="",FALSE,ISNUMBER(SEARCH($M$4,$A748))),IF($M$5="",FALSE,ISNUMBER(SEARCH($M$5,$A748))),IF($M$6="",FALSE,ISNUMBER(SEARCH($M$6,$A748))),IF($M$7="",FALSE,ISNUMBER(SEARCH($M$7,$A748))),IF($M$8="",FALSE,ISNUMBER(SEARCH($M$8,$A748)))),"match","no match"))</f>
        <v/>
      </c>
      <c r="G748" s="12">
        <f>IF(OR(OR($A748="",LEFT(TRIM($A748),5)="Total"),NOT(ISNUMBER($C748)),$C748=0),"",$D748/$C748)</f>
        <v/>
      </c>
      <c r="H748" s="12">
        <f>IF($G748="","",MAX(0,(($D748/$C748)+$M$13^2/(2*$C748))/(1+$M$13^2/$C748)-$M$13*SQRT(($D748/$C748)*(1-$D748/$C748)/$C748+$M$13^2/(4*$C748^2))/(1+$M$13^2/$C748)))</f>
        <v/>
      </c>
      <c r="I748" s="12">
        <f>IF($G748="","",MIN(1,(($D748/$C748)+$M$13^2/(2*$C748))/(1+$M$13^2/$C748)+$M$13*SQRT(($D748/$C748)*(1-$D748/$C748)/$C748+$M$13^2/(4*$C748^2))/(1+$M$13^2/$C748)))</f>
        <v/>
      </c>
      <c r="J748" s="23">
        <f>IF($A748="","",IF(LEFT(TRIM($A748),5)="Total","ignored: a Total row",IF($F748="no match","BLOCK NOW: nothing to do with what you sell",IF($G748="","WATCH: no clicks yet",IF($I748&lt;$M$14,"BLOCK: had a fair chance, confidently below",IF($H748&gt;$M$14,"KEEP: confidently above the benchmark",IF($C748&lt;$M$15,"WATCH: too few clicks to judge","WATCH: undecided")))))))</f>
        <v/>
      </c>
      <c r="K748" s="24">
        <f>IF(OR($A748="",LEFT(TRIM($A748),5)="Total"),0,1)</f>
        <v/>
      </c>
    </row>
    <row r="749">
      <c r="F749" s="23">
        <f>IF(OR($A749="",LEFT(TRIM($A749),5)="Total"),"",IF(OR(IF($M$4="",FALSE,ISNUMBER(SEARCH($M$4,$A749))),IF($M$5="",FALSE,ISNUMBER(SEARCH($M$5,$A749))),IF($M$6="",FALSE,ISNUMBER(SEARCH($M$6,$A749))),IF($M$7="",FALSE,ISNUMBER(SEARCH($M$7,$A749))),IF($M$8="",FALSE,ISNUMBER(SEARCH($M$8,$A749)))),"match","no match"))</f>
        <v/>
      </c>
      <c r="G749" s="12">
        <f>IF(OR(OR($A749="",LEFT(TRIM($A749),5)="Total"),NOT(ISNUMBER($C749)),$C749=0),"",$D749/$C749)</f>
        <v/>
      </c>
      <c r="H749" s="12">
        <f>IF($G749="","",MAX(0,(($D749/$C749)+$M$13^2/(2*$C749))/(1+$M$13^2/$C749)-$M$13*SQRT(($D749/$C749)*(1-$D749/$C749)/$C749+$M$13^2/(4*$C749^2))/(1+$M$13^2/$C749)))</f>
        <v/>
      </c>
      <c r="I749" s="12">
        <f>IF($G749="","",MIN(1,(($D749/$C749)+$M$13^2/(2*$C749))/(1+$M$13^2/$C749)+$M$13*SQRT(($D749/$C749)*(1-$D749/$C749)/$C749+$M$13^2/(4*$C749^2))/(1+$M$13^2/$C749)))</f>
        <v/>
      </c>
      <c r="J749" s="23">
        <f>IF($A749="","",IF(LEFT(TRIM($A749),5)="Total","ignored: a Total row",IF($F749="no match","BLOCK NOW: nothing to do with what you sell",IF($G749="","WATCH: no clicks yet",IF($I749&lt;$M$14,"BLOCK: had a fair chance, confidently below",IF($H749&gt;$M$14,"KEEP: confidently above the benchmark",IF($C749&lt;$M$15,"WATCH: too few clicks to judge","WATCH: undecided")))))))</f>
        <v/>
      </c>
      <c r="K749" s="24">
        <f>IF(OR($A749="",LEFT(TRIM($A749),5)="Total"),0,1)</f>
        <v/>
      </c>
    </row>
    <row r="750">
      <c r="F750" s="23">
        <f>IF(OR($A750="",LEFT(TRIM($A750),5)="Total"),"",IF(OR(IF($M$4="",FALSE,ISNUMBER(SEARCH($M$4,$A750))),IF($M$5="",FALSE,ISNUMBER(SEARCH($M$5,$A750))),IF($M$6="",FALSE,ISNUMBER(SEARCH($M$6,$A750))),IF($M$7="",FALSE,ISNUMBER(SEARCH($M$7,$A750))),IF($M$8="",FALSE,ISNUMBER(SEARCH($M$8,$A750)))),"match","no match"))</f>
        <v/>
      </c>
      <c r="G750" s="12">
        <f>IF(OR(OR($A750="",LEFT(TRIM($A750),5)="Total"),NOT(ISNUMBER($C750)),$C750=0),"",$D750/$C750)</f>
        <v/>
      </c>
      <c r="H750" s="12">
        <f>IF($G750="","",MAX(0,(($D750/$C750)+$M$13^2/(2*$C750))/(1+$M$13^2/$C750)-$M$13*SQRT(($D750/$C750)*(1-$D750/$C750)/$C750+$M$13^2/(4*$C750^2))/(1+$M$13^2/$C750)))</f>
        <v/>
      </c>
      <c r="I750" s="12">
        <f>IF($G750="","",MIN(1,(($D750/$C750)+$M$13^2/(2*$C750))/(1+$M$13^2/$C750)+$M$13*SQRT(($D750/$C750)*(1-$D750/$C750)/$C750+$M$13^2/(4*$C750^2))/(1+$M$13^2/$C750)))</f>
        <v/>
      </c>
      <c r="J750" s="23">
        <f>IF($A750="","",IF(LEFT(TRIM($A750),5)="Total","ignored: a Total row",IF($F750="no match","BLOCK NOW: nothing to do with what you sell",IF($G750="","WATCH: no clicks yet",IF($I750&lt;$M$14,"BLOCK: had a fair chance, confidently below",IF($H750&gt;$M$14,"KEEP: confidently above the benchmark",IF($C750&lt;$M$15,"WATCH: too few clicks to judge","WATCH: undecided")))))))</f>
        <v/>
      </c>
      <c r="K750" s="24">
        <f>IF(OR($A750="",LEFT(TRIM($A750),5)="Total"),0,1)</f>
        <v/>
      </c>
    </row>
    <row r="751">
      <c r="F751" s="23">
        <f>IF(OR($A751="",LEFT(TRIM($A751),5)="Total"),"",IF(OR(IF($M$4="",FALSE,ISNUMBER(SEARCH($M$4,$A751))),IF($M$5="",FALSE,ISNUMBER(SEARCH($M$5,$A751))),IF($M$6="",FALSE,ISNUMBER(SEARCH($M$6,$A751))),IF($M$7="",FALSE,ISNUMBER(SEARCH($M$7,$A751))),IF($M$8="",FALSE,ISNUMBER(SEARCH($M$8,$A751)))),"match","no match"))</f>
        <v/>
      </c>
      <c r="G751" s="12">
        <f>IF(OR(OR($A751="",LEFT(TRIM($A751),5)="Total"),NOT(ISNUMBER($C751)),$C751=0),"",$D751/$C751)</f>
        <v/>
      </c>
      <c r="H751" s="12">
        <f>IF($G751="","",MAX(0,(($D751/$C751)+$M$13^2/(2*$C751))/(1+$M$13^2/$C751)-$M$13*SQRT(($D751/$C751)*(1-$D751/$C751)/$C751+$M$13^2/(4*$C751^2))/(1+$M$13^2/$C751)))</f>
        <v/>
      </c>
      <c r="I751" s="12">
        <f>IF($G751="","",MIN(1,(($D751/$C751)+$M$13^2/(2*$C751))/(1+$M$13^2/$C751)+$M$13*SQRT(($D751/$C751)*(1-$D751/$C751)/$C751+$M$13^2/(4*$C751^2))/(1+$M$13^2/$C751)))</f>
        <v/>
      </c>
      <c r="J751" s="23">
        <f>IF($A751="","",IF(LEFT(TRIM($A751),5)="Total","ignored: a Total row",IF($F751="no match","BLOCK NOW: nothing to do with what you sell",IF($G751="","WATCH: no clicks yet",IF($I751&lt;$M$14,"BLOCK: had a fair chance, confidently below",IF($H751&gt;$M$14,"KEEP: confidently above the benchmark",IF($C751&lt;$M$15,"WATCH: too few clicks to judge","WATCH: undecided")))))))</f>
        <v/>
      </c>
      <c r="K751" s="24">
        <f>IF(OR($A751="",LEFT(TRIM($A751),5)="Total"),0,1)</f>
        <v/>
      </c>
    </row>
    <row r="752">
      <c r="F752" s="23">
        <f>IF(OR($A752="",LEFT(TRIM($A752),5)="Total"),"",IF(OR(IF($M$4="",FALSE,ISNUMBER(SEARCH($M$4,$A752))),IF($M$5="",FALSE,ISNUMBER(SEARCH($M$5,$A752))),IF($M$6="",FALSE,ISNUMBER(SEARCH($M$6,$A752))),IF($M$7="",FALSE,ISNUMBER(SEARCH($M$7,$A752))),IF($M$8="",FALSE,ISNUMBER(SEARCH($M$8,$A752)))),"match","no match"))</f>
        <v/>
      </c>
      <c r="G752" s="12">
        <f>IF(OR(OR($A752="",LEFT(TRIM($A752),5)="Total"),NOT(ISNUMBER($C752)),$C752=0),"",$D752/$C752)</f>
        <v/>
      </c>
      <c r="H752" s="12">
        <f>IF($G752="","",MAX(0,(($D752/$C752)+$M$13^2/(2*$C752))/(1+$M$13^2/$C752)-$M$13*SQRT(($D752/$C752)*(1-$D752/$C752)/$C752+$M$13^2/(4*$C752^2))/(1+$M$13^2/$C752)))</f>
        <v/>
      </c>
      <c r="I752" s="12">
        <f>IF($G752="","",MIN(1,(($D752/$C752)+$M$13^2/(2*$C752))/(1+$M$13^2/$C752)+$M$13*SQRT(($D752/$C752)*(1-$D752/$C752)/$C752+$M$13^2/(4*$C752^2))/(1+$M$13^2/$C752)))</f>
        <v/>
      </c>
      <c r="J752" s="23">
        <f>IF($A752="","",IF(LEFT(TRIM($A752),5)="Total","ignored: a Total row",IF($F752="no match","BLOCK NOW: nothing to do with what you sell",IF($G752="","WATCH: no clicks yet",IF($I752&lt;$M$14,"BLOCK: had a fair chance, confidently below",IF($H752&gt;$M$14,"KEEP: confidently above the benchmark",IF($C752&lt;$M$15,"WATCH: too few clicks to judge","WATCH: undecided")))))))</f>
        <v/>
      </c>
      <c r="K752" s="24">
        <f>IF(OR($A752="",LEFT(TRIM($A752),5)="Total"),0,1)</f>
        <v/>
      </c>
    </row>
    <row r="753">
      <c r="F753" s="23">
        <f>IF(OR($A753="",LEFT(TRIM($A753),5)="Total"),"",IF(OR(IF($M$4="",FALSE,ISNUMBER(SEARCH($M$4,$A753))),IF($M$5="",FALSE,ISNUMBER(SEARCH($M$5,$A753))),IF($M$6="",FALSE,ISNUMBER(SEARCH($M$6,$A753))),IF($M$7="",FALSE,ISNUMBER(SEARCH($M$7,$A753))),IF($M$8="",FALSE,ISNUMBER(SEARCH($M$8,$A753)))),"match","no match"))</f>
        <v/>
      </c>
      <c r="G753" s="12">
        <f>IF(OR(OR($A753="",LEFT(TRIM($A753),5)="Total"),NOT(ISNUMBER($C753)),$C753=0),"",$D753/$C753)</f>
        <v/>
      </c>
      <c r="H753" s="12">
        <f>IF($G753="","",MAX(0,(($D753/$C753)+$M$13^2/(2*$C753))/(1+$M$13^2/$C753)-$M$13*SQRT(($D753/$C753)*(1-$D753/$C753)/$C753+$M$13^2/(4*$C753^2))/(1+$M$13^2/$C753)))</f>
        <v/>
      </c>
      <c r="I753" s="12">
        <f>IF($G753="","",MIN(1,(($D753/$C753)+$M$13^2/(2*$C753))/(1+$M$13^2/$C753)+$M$13*SQRT(($D753/$C753)*(1-$D753/$C753)/$C753+$M$13^2/(4*$C753^2))/(1+$M$13^2/$C753)))</f>
        <v/>
      </c>
      <c r="J753" s="23">
        <f>IF($A753="","",IF(LEFT(TRIM($A753),5)="Total","ignored: a Total row",IF($F753="no match","BLOCK NOW: nothing to do with what you sell",IF($G753="","WATCH: no clicks yet",IF($I753&lt;$M$14,"BLOCK: had a fair chance, confidently below",IF($H753&gt;$M$14,"KEEP: confidently above the benchmark",IF($C753&lt;$M$15,"WATCH: too few clicks to judge","WATCH: undecided")))))))</f>
        <v/>
      </c>
      <c r="K753" s="24">
        <f>IF(OR($A753="",LEFT(TRIM($A753),5)="Total"),0,1)</f>
        <v/>
      </c>
    </row>
    <row r="754">
      <c r="F754" s="23">
        <f>IF(OR($A754="",LEFT(TRIM($A754),5)="Total"),"",IF(OR(IF($M$4="",FALSE,ISNUMBER(SEARCH($M$4,$A754))),IF($M$5="",FALSE,ISNUMBER(SEARCH($M$5,$A754))),IF($M$6="",FALSE,ISNUMBER(SEARCH($M$6,$A754))),IF($M$7="",FALSE,ISNUMBER(SEARCH($M$7,$A754))),IF($M$8="",FALSE,ISNUMBER(SEARCH($M$8,$A754)))),"match","no match"))</f>
        <v/>
      </c>
      <c r="G754" s="12">
        <f>IF(OR(OR($A754="",LEFT(TRIM($A754),5)="Total"),NOT(ISNUMBER($C754)),$C754=0),"",$D754/$C754)</f>
        <v/>
      </c>
      <c r="H754" s="12">
        <f>IF($G754="","",MAX(0,(($D754/$C754)+$M$13^2/(2*$C754))/(1+$M$13^2/$C754)-$M$13*SQRT(($D754/$C754)*(1-$D754/$C754)/$C754+$M$13^2/(4*$C754^2))/(1+$M$13^2/$C754)))</f>
        <v/>
      </c>
      <c r="I754" s="12">
        <f>IF($G754="","",MIN(1,(($D754/$C754)+$M$13^2/(2*$C754))/(1+$M$13^2/$C754)+$M$13*SQRT(($D754/$C754)*(1-$D754/$C754)/$C754+$M$13^2/(4*$C754^2))/(1+$M$13^2/$C754)))</f>
        <v/>
      </c>
      <c r="J754" s="23">
        <f>IF($A754="","",IF(LEFT(TRIM($A754),5)="Total","ignored: a Total row",IF($F754="no match","BLOCK NOW: nothing to do with what you sell",IF($G754="","WATCH: no clicks yet",IF($I754&lt;$M$14,"BLOCK: had a fair chance, confidently below",IF($H754&gt;$M$14,"KEEP: confidently above the benchmark",IF($C754&lt;$M$15,"WATCH: too few clicks to judge","WATCH: undecided")))))))</f>
        <v/>
      </c>
      <c r="K754" s="24">
        <f>IF(OR($A754="",LEFT(TRIM($A754),5)="Total"),0,1)</f>
        <v/>
      </c>
    </row>
    <row r="755">
      <c r="F755" s="23">
        <f>IF(OR($A755="",LEFT(TRIM($A755),5)="Total"),"",IF(OR(IF($M$4="",FALSE,ISNUMBER(SEARCH($M$4,$A755))),IF($M$5="",FALSE,ISNUMBER(SEARCH($M$5,$A755))),IF($M$6="",FALSE,ISNUMBER(SEARCH($M$6,$A755))),IF($M$7="",FALSE,ISNUMBER(SEARCH($M$7,$A755))),IF($M$8="",FALSE,ISNUMBER(SEARCH($M$8,$A755)))),"match","no match"))</f>
        <v/>
      </c>
      <c r="G755" s="12">
        <f>IF(OR(OR($A755="",LEFT(TRIM($A755),5)="Total"),NOT(ISNUMBER($C755)),$C755=0),"",$D755/$C755)</f>
        <v/>
      </c>
      <c r="H755" s="12">
        <f>IF($G755="","",MAX(0,(($D755/$C755)+$M$13^2/(2*$C755))/(1+$M$13^2/$C755)-$M$13*SQRT(($D755/$C755)*(1-$D755/$C755)/$C755+$M$13^2/(4*$C755^2))/(1+$M$13^2/$C755)))</f>
        <v/>
      </c>
      <c r="I755" s="12">
        <f>IF($G755="","",MIN(1,(($D755/$C755)+$M$13^2/(2*$C755))/(1+$M$13^2/$C755)+$M$13*SQRT(($D755/$C755)*(1-$D755/$C755)/$C755+$M$13^2/(4*$C755^2))/(1+$M$13^2/$C755)))</f>
        <v/>
      </c>
      <c r="J755" s="23">
        <f>IF($A755="","",IF(LEFT(TRIM($A755),5)="Total","ignored: a Total row",IF($F755="no match","BLOCK NOW: nothing to do with what you sell",IF($G755="","WATCH: no clicks yet",IF($I755&lt;$M$14,"BLOCK: had a fair chance, confidently below",IF($H755&gt;$M$14,"KEEP: confidently above the benchmark",IF($C755&lt;$M$15,"WATCH: too few clicks to judge","WATCH: undecided")))))))</f>
        <v/>
      </c>
      <c r="K755" s="24">
        <f>IF(OR($A755="",LEFT(TRIM($A755),5)="Total"),0,1)</f>
        <v/>
      </c>
    </row>
    <row r="756">
      <c r="F756" s="23">
        <f>IF(OR($A756="",LEFT(TRIM($A756),5)="Total"),"",IF(OR(IF($M$4="",FALSE,ISNUMBER(SEARCH($M$4,$A756))),IF($M$5="",FALSE,ISNUMBER(SEARCH($M$5,$A756))),IF($M$6="",FALSE,ISNUMBER(SEARCH($M$6,$A756))),IF($M$7="",FALSE,ISNUMBER(SEARCH($M$7,$A756))),IF($M$8="",FALSE,ISNUMBER(SEARCH($M$8,$A756)))),"match","no match"))</f>
        <v/>
      </c>
      <c r="G756" s="12">
        <f>IF(OR(OR($A756="",LEFT(TRIM($A756),5)="Total"),NOT(ISNUMBER($C756)),$C756=0),"",$D756/$C756)</f>
        <v/>
      </c>
      <c r="H756" s="12">
        <f>IF($G756="","",MAX(0,(($D756/$C756)+$M$13^2/(2*$C756))/(1+$M$13^2/$C756)-$M$13*SQRT(($D756/$C756)*(1-$D756/$C756)/$C756+$M$13^2/(4*$C756^2))/(1+$M$13^2/$C756)))</f>
        <v/>
      </c>
      <c r="I756" s="12">
        <f>IF($G756="","",MIN(1,(($D756/$C756)+$M$13^2/(2*$C756))/(1+$M$13^2/$C756)+$M$13*SQRT(($D756/$C756)*(1-$D756/$C756)/$C756+$M$13^2/(4*$C756^2))/(1+$M$13^2/$C756)))</f>
        <v/>
      </c>
      <c r="J756" s="23">
        <f>IF($A756="","",IF(LEFT(TRIM($A756),5)="Total","ignored: a Total row",IF($F756="no match","BLOCK NOW: nothing to do with what you sell",IF($G756="","WATCH: no clicks yet",IF($I756&lt;$M$14,"BLOCK: had a fair chance, confidently below",IF($H756&gt;$M$14,"KEEP: confidently above the benchmark",IF($C756&lt;$M$15,"WATCH: too few clicks to judge","WATCH: undecided")))))))</f>
        <v/>
      </c>
      <c r="K756" s="24">
        <f>IF(OR($A756="",LEFT(TRIM($A756),5)="Total"),0,1)</f>
        <v/>
      </c>
    </row>
    <row r="757">
      <c r="F757" s="23">
        <f>IF(OR($A757="",LEFT(TRIM($A757),5)="Total"),"",IF(OR(IF($M$4="",FALSE,ISNUMBER(SEARCH($M$4,$A757))),IF($M$5="",FALSE,ISNUMBER(SEARCH($M$5,$A757))),IF($M$6="",FALSE,ISNUMBER(SEARCH($M$6,$A757))),IF($M$7="",FALSE,ISNUMBER(SEARCH($M$7,$A757))),IF($M$8="",FALSE,ISNUMBER(SEARCH($M$8,$A757)))),"match","no match"))</f>
        <v/>
      </c>
      <c r="G757" s="12">
        <f>IF(OR(OR($A757="",LEFT(TRIM($A757),5)="Total"),NOT(ISNUMBER($C757)),$C757=0),"",$D757/$C757)</f>
        <v/>
      </c>
      <c r="H757" s="12">
        <f>IF($G757="","",MAX(0,(($D757/$C757)+$M$13^2/(2*$C757))/(1+$M$13^2/$C757)-$M$13*SQRT(($D757/$C757)*(1-$D757/$C757)/$C757+$M$13^2/(4*$C757^2))/(1+$M$13^2/$C757)))</f>
        <v/>
      </c>
      <c r="I757" s="12">
        <f>IF($G757="","",MIN(1,(($D757/$C757)+$M$13^2/(2*$C757))/(1+$M$13^2/$C757)+$M$13*SQRT(($D757/$C757)*(1-$D757/$C757)/$C757+$M$13^2/(4*$C757^2))/(1+$M$13^2/$C757)))</f>
        <v/>
      </c>
      <c r="J757" s="23">
        <f>IF($A757="","",IF(LEFT(TRIM($A757),5)="Total","ignored: a Total row",IF($F757="no match","BLOCK NOW: nothing to do with what you sell",IF($G757="","WATCH: no clicks yet",IF($I757&lt;$M$14,"BLOCK: had a fair chance, confidently below",IF($H757&gt;$M$14,"KEEP: confidently above the benchmark",IF($C757&lt;$M$15,"WATCH: too few clicks to judge","WATCH: undecided")))))))</f>
        <v/>
      </c>
      <c r="K757" s="24">
        <f>IF(OR($A757="",LEFT(TRIM($A757),5)="Total"),0,1)</f>
        <v/>
      </c>
    </row>
    <row r="758">
      <c r="F758" s="23">
        <f>IF(OR($A758="",LEFT(TRIM($A758),5)="Total"),"",IF(OR(IF($M$4="",FALSE,ISNUMBER(SEARCH($M$4,$A758))),IF($M$5="",FALSE,ISNUMBER(SEARCH($M$5,$A758))),IF($M$6="",FALSE,ISNUMBER(SEARCH($M$6,$A758))),IF($M$7="",FALSE,ISNUMBER(SEARCH($M$7,$A758))),IF($M$8="",FALSE,ISNUMBER(SEARCH($M$8,$A758)))),"match","no match"))</f>
        <v/>
      </c>
      <c r="G758" s="12">
        <f>IF(OR(OR($A758="",LEFT(TRIM($A758),5)="Total"),NOT(ISNUMBER($C758)),$C758=0),"",$D758/$C758)</f>
        <v/>
      </c>
      <c r="H758" s="12">
        <f>IF($G758="","",MAX(0,(($D758/$C758)+$M$13^2/(2*$C758))/(1+$M$13^2/$C758)-$M$13*SQRT(($D758/$C758)*(1-$D758/$C758)/$C758+$M$13^2/(4*$C758^2))/(1+$M$13^2/$C758)))</f>
        <v/>
      </c>
      <c r="I758" s="12">
        <f>IF($G758="","",MIN(1,(($D758/$C758)+$M$13^2/(2*$C758))/(1+$M$13^2/$C758)+$M$13*SQRT(($D758/$C758)*(1-$D758/$C758)/$C758+$M$13^2/(4*$C758^2))/(1+$M$13^2/$C758)))</f>
        <v/>
      </c>
      <c r="J758" s="23">
        <f>IF($A758="","",IF(LEFT(TRIM($A758),5)="Total","ignored: a Total row",IF($F758="no match","BLOCK NOW: nothing to do with what you sell",IF($G758="","WATCH: no clicks yet",IF($I758&lt;$M$14,"BLOCK: had a fair chance, confidently below",IF($H758&gt;$M$14,"KEEP: confidently above the benchmark",IF($C758&lt;$M$15,"WATCH: too few clicks to judge","WATCH: undecided")))))))</f>
        <v/>
      </c>
      <c r="K758" s="24">
        <f>IF(OR($A758="",LEFT(TRIM($A758),5)="Total"),0,1)</f>
        <v/>
      </c>
    </row>
    <row r="759">
      <c r="F759" s="23">
        <f>IF(OR($A759="",LEFT(TRIM($A759),5)="Total"),"",IF(OR(IF($M$4="",FALSE,ISNUMBER(SEARCH($M$4,$A759))),IF($M$5="",FALSE,ISNUMBER(SEARCH($M$5,$A759))),IF($M$6="",FALSE,ISNUMBER(SEARCH($M$6,$A759))),IF($M$7="",FALSE,ISNUMBER(SEARCH($M$7,$A759))),IF($M$8="",FALSE,ISNUMBER(SEARCH($M$8,$A759)))),"match","no match"))</f>
        <v/>
      </c>
      <c r="G759" s="12">
        <f>IF(OR(OR($A759="",LEFT(TRIM($A759),5)="Total"),NOT(ISNUMBER($C759)),$C759=0),"",$D759/$C759)</f>
        <v/>
      </c>
      <c r="H759" s="12">
        <f>IF($G759="","",MAX(0,(($D759/$C759)+$M$13^2/(2*$C759))/(1+$M$13^2/$C759)-$M$13*SQRT(($D759/$C759)*(1-$D759/$C759)/$C759+$M$13^2/(4*$C759^2))/(1+$M$13^2/$C759)))</f>
        <v/>
      </c>
      <c r="I759" s="12">
        <f>IF($G759="","",MIN(1,(($D759/$C759)+$M$13^2/(2*$C759))/(1+$M$13^2/$C759)+$M$13*SQRT(($D759/$C759)*(1-$D759/$C759)/$C759+$M$13^2/(4*$C759^2))/(1+$M$13^2/$C759)))</f>
        <v/>
      </c>
      <c r="J759" s="23">
        <f>IF($A759="","",IF(LEFT(TRIM($A759),5)="Total","ignored: a Total row",IF($F759="no match","BLOCK NOW: nothing to do with what you sell",IF($G759="","WATCH: no clicks yet",IF($I759&lt;$M$14,"BLOCK: had a fair chance, confidently below",IF($H759&gt;$M$14,"KEEP: confidently above the benchmark",IF($C759&lt;$M$15,"WATCH: too few clicks to judge","WATCH: undecided")))))))</f>
        <v/>
      </c>
      <c r="K759" s="24">
        <f>IF(OR($A759="",LEFT(TRIM($A759),5)="Total"),0,1)</f>
        <v/>
      </c>
    </row>
    <row r="760">
      <c r="F760" s="23">
        <f>IF(OR($A760="",LEFT(TRIM($A760),5)="Total"),"",IF(OR(IF($M$4="",FALSE,ISNUMBER(SEARCH($M$4,$A760))),IF($M$5="",FALSE,ISNUMBER(SEARCH($M$5,$A760))),IF($M$6="",FALSE,ISNUMBER(SEARCH($M$6,$A760))),IF($M$7="",FALSE,ISNUMBER(SEARCH($M$7,$A760))),IF($M$8="",FALSE,ISNUMBER(SEARCH($M$8,$A760)))),"match","no match"))</f>
        <v/>
      </c>
      <c r="G760" s="12">
        <f>IF(OR(OR($A760="",LEFT(TRIM($A760),5)="Total"),NOT(ISNUMBER($C760)),$C760=0),"",$D760/$C760)</f>
        <v/>
      </c>
      <c r="H760" s="12">
        <f>IF($G760="","",MAX(0,(($D760/$C760)+$M$13^2/(2*$C760))/(1+$M$13^2/$C760)-$M$13*SQRT(($D760/$C760)*(1-$D760/$C760)/$C760+$M$13^2/(4*$C760^2))/(1+$M$13^2/$C760)))</f>
        <v/>
      </c>
      <c r="I760" s="12">
        <f>IF($G760="","",MIN(1,(($D760/$C760)+$M$13^2/(2*$C760))/(1+$M$13^2/$C760)+$M$13*SQRT(($D760/$C760)*(1-$D760/$C760)/$C760+$M$13^2/(4*$C760^2))/(1+$M$13^2/$C760)))</f>
        <v/>
      </c>
      <c r="J760" s="23">
        <f>IF($A760="","",IF(LEFT(TRIM($A760),5)="Total","ignored: a Total row",IF($F760="no match","BLOCK NOW: nothing to do with what you sell",IF($G760="","WATCH: no clicks yet",IF($I760&lt;$M$14,"BLOCK: had a fair chance, confidently below",IF($H760&gt;$M$14,"KEEP: confidently above the benchmark",IF($C760&lt;$M$15,"WATCH: too few clicks to judge","WATCH: undecided")))))))</f>
        <v/>
      </c>
      <c r="K760" s="24">
        <f>IF(OR($A760="",LEFT(TRIM($A760),5)="Total"),0,1)</f>
        <v/>
      </c>
    </row>
    <row r="761">
      <c r="F761" s="23">
        <f>IF(OR($A761="",LEFT(TRIM($A761),5)="Total"),"",IF(OR(IF($M$4="",FALSE,ISNUMBER(SEARCH($M$4,$A761))),IF($M$5="",FALSE,ISNUMBER(SEARCH($M$5,$A761))),IF($M$6="",FALSE,ISNUMBER(SEARCH($M$6,$A761))),IF($M$7="",FALSE,ISNUMBER(SEARCH($M$7,$A761))),IF($M$8="",FALSE,ISNUMBER(SEARCH($M$8,$A761)))),"match","no match"))</f>
        <v/>
      </c>
      <c r="G761" s="12">
        <f>IF(OR(OR($A761="",LEFT(TRIM($A761),5)="Total"),NOT(ISNUMBER($C761)),$C761=0),"",$D761/$C761)</f>
        <v/>
      </c>
      <c r="H761" s="12">
        <f>IF($G761="","",MAX(0,(($D761/$C761)+$M$13^2/(2*$C761))/(1+$M$13^2/$C761)-$M$13*SQRT(($D761/$C761)*(1-$D761/$C761)/$C761+$M$13^2/(4*$C761^2))/(1+$M$13^2/$C761)))</f>
        <v/>
      </c>
      <c r="I761" s="12">
        <f>IF($G761="","",MIN(1,(($D761/$C761)+$M$13^2/(2*$C761))/(1+$M$13^2/$C761)+$M$13*SQRT(($D761/$C761)*(1-$D761/$C761)/$C761+$M$13^2/(4*$C761^2))/(1+$M$13^2/$C761)))</f>
        <v/>
      </c>
      <c r="J761" s="23">
        <f>IF($A761="","",IF(LEFT(TRIM($A761),5)="Total","ignored: a Total row",IF($F761="no match","BLOCK NOW: nothing to do with what you sell",IF($G761="","WATCH: no clicks yet",IF($I761&lt;$M$14,"BLOCK: had a fair chance, confidently below",IF($H761&gt;$M$14,"KEEP: confidently above the benchmark",IF($C761&lt;$M$15,"WATCH: too few clicks to judge","WATCH: undecided")))))))</f>
        <v/>
      </c>
      <c r="K761" s="24">
        <f>IF(OR($A761="",LEFT(TRIM($A761),5)="Total"),0,1)</f>
        <v/>
      </c>
    </row>
    <row r="762">
      <c r="F762" s="23">
        <f>IF(OR($A762="",LEFT(TRIM($A762),5)="Total"),"",IF(OR(IF($M$4="",FALSE,ISNUMBER(SEARCH($M$4,$A762))),IF($M$5="",FALSE,ISNUMBER(SEARCH($M$5,$A762))),IF($M$6="",FALSE,ISNUMBER(SEARCH($M$6,$A762))),IF($M$7="",FALSE,ISNUMBER(SEARCH($M$7,$A762))),IF($M$8="",FALSE,ISNUMBER(SEARCH($M$8,$A762)))),"match","no match"))</f>
        <v/>
      </c>
      <c r="G762" s="12">
        <f>IF(OR(OR($A762="",LEFT(TRIM($A762),5)="Total"),NOT(ISNUMBER($C762)),$C762=0),"",$D762/$C762)</f>
        <v/>
      </c>
      <c r="H762" s="12">
        <f>IF($G762="","",MAX(0,(($D762/$C762)+$M$13^2/(2*$C762))/(1+$M$13^2/$C762)-$M$13*SQRT(($D762/$C762)*(1-$D762/$C762)/$C762+$M$13^2/(4*$C762^2))/(1+$M$13^2/$C762)))</f>
        <v/>
      </c>
      <c r="I762" s="12">
        <f>IF($G762="","",MIN(1,(($D762/$C762)+$M$13^2/(2*$C762))/(1+$M$13^2/$C762)+$M$13*SQRT(($D762/$C762)*(1-$D762/$C762)/$C762+$M$13^2/(4*$C762^2))/(1+$M$13^2/$C762)))</f>
        <v/>
      </c>
      <c r="J762" s="23">
        <f>IF($A762="","",IF(LEFT(TRIM($A762),5)="Total","ignored: a Total row",IF($F762="no match","BLOCK NOW: nothing to do with what you sell",IF($G762="","WATCH: no clicks yet",IF($I762&lt;$M$14,"BLOCK: had a fair chance, confidently below",IF($H762&gt;$M$14,"KEEP: confidently above the benchmark",IF($C762&lt;$M$15,"WATCH: too few clicks to judge","WATCH: undecided")))))))</f>
        <v/>
      </c>
      <c r="K762" s="24">
        <f>IF(OR($A762="",LEFT(TRIM($A762),5)="Total"),0,1)</f>
        <v/>
      </c>
    </row>
    <row r="763">
      <c r="F763" s="23">
        <f>IF(OR($A763="",LEFT(TRIM($A763),5)="Total"),"",IF(OR(IF($M$4="",FALSE,ISNUMBER(SEARCH($M$4,$A763))),IF($M$5="",FALSE,ISNUMBER(SEARCH($M$5,$A763))),IF($M$6="",FALSE,ISNUMBER(SEARCH($M$6,$A763))),IF($M$7="",FALSE,ISNUMBER(SEARCH($M$7,$A763))),IF($M$8="",FALSE,ISNUMBER(SEARCH($M$8,$A763)))),"match","no match"))</f>
        <v/>
      </c>
      <c r="G763" s="12">
        <f>IF(OR(OR($A763="",LEFT(TRIM($A763),5)="Total"),NOT(ISNUMBER($C763)),$C763=0),"",$D763/$C763)</f>
        <v/>
      </c>
      <c r="H763" s="12">
        <f>IF($G763="","",MAX(0,(($D763/$C763)+$M$13^2/(2*$C763))/(1+$M$13^2/$C763)-$M$13*SQRT(($D763/$C763)*(1-$D763/$C763)/$C763+$M$13^2/(4*$C763^2))/(1+$M$13^2/$C763)))</f>
        <v/>
      </c>
      <c r="I763" s="12">
        <f>IF($G763="","",MIN(1,(($D763/$C763)+$M$13^2/(2*$C763))/(1+$M$13^2/$C763)+$M$13*SQRT(($D763/$C763)*(1-$D763/$C763)/$C763+$M$13^2/(4*$C763^2))/(1+$M$13^2/$C763)))</f>
        <v/>
      </c>
      <c r="J763" s="23">
        <f>IF($A763="","",IF(LEFT(TRIM($A763),5)="Total","ignored: a Total row",IF($F763="no match","BLOCK NOW: nothing to do with what you sell",IF($G763="","WATCH: no clicks yet",IF($I763&lt;$M$14,"BLOCK: had a fair chance, confidently below",IF($H763&gt;$M$14,"KEEP: confidently above the benchmark",IF($C763&lt;$M$15,"WATCH: too few clicks to judge","WATCH: undecided")))))))</f>
        <v/>
      </c>
      <c r="K763" s="24">
        <f>IF(OR($A763="",LEFT(TRIM($A763),5)="Total"),0,1)</f>
        <v/>
      </c>
    </row>
    <row r="764">
      <c r="F764" s="23">
        <f>IF(OR($A764="",LEFT(TRIM($A764),5)="Total"),"",IF(OR(IF($M$4="",FALSE,ISNUMBER(SEARCH($M$4,$A764))),IF($M$5="",FALSE,ISNUMBER(SEARCH($M$5,$A764))),IF($M$6="",FALSE,ISNUMBER(SEARCH($M$6,$A764))),IF($M$7="",FALSE,ISNUMBER(SEARCH($M$7,$A764))),IF($M$8="",FALSE,ISNUMBER(SEARCH($M$8,$A764)))),"match","no match"))</f>
        <v/>
      </c>
      <c r="G764" s="12">
        <f>IF(OR(OR($A764="",LEFT(TRIM($A764),5)="Total"),NOT(ISNUMBER($C764)),$C764=0),"",$D764/$C764)</f>
        <v/>
      </c>
      <c r="H764" s="12">
        <f>IF($G764="","",MAX(0,(($D764/$C764)+$M$13^2/(2*$C764))/(1+$M$13^2/$C764)-$M$13*SQRT(($D764/$C764)*(1-$D764/$C764)/$C764+$M$13^2/(4*$C764^2))/(1+$M$13^2/$C764)))</f>
        <v/>
      </c>
      <c r="I764" s="12">
        <f>IF($G764="","",MIN(1,(($D764/$C764)+$M$13^2/(2*$C764))/(1+$M$13^2/$C764)+$M$13*SQRT(($D764/$C764)*(1-$D764/$C764)/$C764+$M$13^2/(4*$C764^2))/(1+$M$13^2/$C764)))</f>
        <v/>
      </c>
      <c r="J764" s="23">
        <f>IF($A764="","",IF(LEFT(TRIM($A764),5)="Total","ignored: a Total row",IF($F764="no match","BLOCK NOW: nothing to do with what you sell",IF($G764="","WATCH: no clicks yet",IF($I764&lt;$M$14,"BLOCK: had a fair chance, confidently below",IF($H764&gt;$M$14,"KEEP: confidently above the benchmark",IF($C764&lt;$M$15,"WATCH: too few clicks to judge","WATCH: undecided")))))))</f>
        <v/>
      </c>
      <c r="K764" s="24">
        <f>IF(OR($A764="",LEFT(TRIM($A764),5)="Total"),0,1)</f>
        <v/>
      </c>
    </row>
    <row r="765">
      <c r="F765" s="23">
        <f>IF(OR($A765="",LEFT(TRIM($A765),5)="Total"),"",IF(OR(IF($M$4="",FALSE,ISNUMBER(SEARCH($M$4,$A765))),IF($M$5="",FALSE,ISNUMBER(SEARCH($M$5,$A765))),IF($M$6="",FALSE,ISNUMBER(SEARCH($M$6,$A765))),IF($M$7="",FALSE,ISNUMBER(SEARCH($M$7,$A765))),IF($M$8="",FALSE,ISNUMBER(SEARCH($M$8,$A765)))),"match","no match"))</f>
        <v/>
      </c>
      <c r="G765" s="12">
        <f>IF(OR(OR($A765="",LEFT(TRIM($A765),5)="Total"),NOT(ISNUMBER($C765)),$C765=0),"",$D765/$C765)</f>
        <v/>
      </c>
      <c r="H765" s="12">
        <f>IF($G765="","",MAX(0,(($D765/$C765)+$M$13^2/(2*$C765))/(1+$M$13^2/$C765)-$M$13*SQRT(($D765/$C765)*(1-$D765/$C765)/$C765+$M$13^2/(4*$C765^2))/(1+$M$13^2/$C765)))</f>
        <v/>
      </c>
      <c r="I765" s="12">
        <f>IF($G765="","",MIN(1,(($D765/$C765)+$M$13^2/(2*$C765))/(1+$M$13^2/$C765)+$M$13*SQRT(($D765/$C765)*(1-$D765/$C765)/$C765+$M$13^2/(4*$C765^2))/(1+$M$13^2/$C765)))</f>
        <v/>
      </c>
      <c r="J765" s="23">
        <f>IF($A765="","",IF(LEFT(TRIM($A765),5)="Total","ignored: a Total row",IF($F765="no match","BLOCK NOW: nothing to do with what you sell",IF($G765="","WATCH: no clicks yet",IF($I765&lt;$M$14,"BLOCK: had a fair chance, confidently below",IF($H765&gt;$M$14,"KEEP: confidently above the benchmark",IF($C765&lt;$M$15,"WATCH: too few clicks to judge","WATCH: undecided")))))))</f>
        <v/>
      </c>
      <c r="K765" s="24">
        <f>IF(OR($A765="",LEFT(TRIM($A765),5)="Total"),0,1)</f>
        <v/>
      </c>
    </row>
    <row r="766">
      <c r="F766" s="23">
        <f>IF(OR($A766="",LEFT(TRIM($A766),5)="Total"),"",IF(OR(IF($M$4="",FALSE,ISNUMBER(SEARCH($M$4,$A766))),IF($M$5="",FALSE,ISNUMBER(SEARCH($M$5,$A766))),IF($M$6="",FALSE,ISNUMBER(SEARCH($M$6,$A766))),IF($M$7="",FALSE,ISNUMBER(SEARCH($M$7,$A766))),IF($M$8="",FALSE,ISNUMBER(SEARCH($M$8,$A766)))),"match","no match"))</f>
        <v/>
      </c>
      <c r="G766" s="12">
        <f>IF(OR(OR($A766="",LEFT(TRIM($A766),5)="Total"),NOT(ISNUMBER($C766)),$C766=0),"",$D766/$C766)</f>
        <v/>
      </c>
      <c r="H766" s="12">
        <f>IF($G766="","",MAX(0,(($D766/$C766)+$M$13^2/(2*$C766))/(1+$M$13^2/$C766)-$M$13*SQRT(($D766/$C766)*(1-$D766/$C766)/$C766+$M$13^2/(4*$C766^2))/(1+$M$13^2/$C766)))</f>
        <v/>
      </c>
      <c r="I766" s="12">
        <f>IF($G766="","",MIN(1,(($D766/$C766)+$M$13^2/(2*$C766))/(1+$M$13^2/$C766)+$M$13*SQRT(($D766/$C766)*(1-$D766/$C766)/$C766+$M$13^2/(4*$C766^2))/(1+$M$13^2/$C766)))</f>
        <v/>
      </c>
      <c r="J766" s="23">
        <f>IF($A766="","",IF(LEFT(TRIM($A766),5)="Total","ignored: a Total row",IF($F766="no match","BLOCK NOW: nothing to do with what you sell",IF($G766="","WATCH: no clicks yet",IF($I766&lt;$M$14,"BLOCK: had a fair chance, confidently below",IF($H766&gt;$M$14,"KEEP: confidently above the benchmark",IF($C766&lt;$M$15,"WATCH: too few clicks to judge","WATCH: undecided")))))))</f>
        <v/>
      </c>
      <c r="K766" s="24">
        <f>IF(OR($A766="",LEFT(TRIM($A766),5)="Total"),0,1)</f>
        <v/>
      </c>
    </row>
    <row r="767">
      <c r="F767" s="23">
        <f>IF(OR($A767="",LEFT(TRIM($A767),5)="Total"),"",IF(OR(IF($M$4="",FALSE,ISNUMBER(SEARCH($M$4,$A767))),IF($M$5="",FALSE,ISNUMBER(SEARCH($M$5,$A767))),IF($M$6="",FALSE,ISNUMBER(SEARCH($M$6,$A767))),IF($M$7="",FALSE,ISNUMBER(SEARCH($M$7,$A767))),IF($M$8="",FALSE,ISNUMBER(SEARCH($M$8,$A767)))),"match","no match"))</f>
        <v/>
      </c>
      <c r="G767" s="12">
        <f>IF(OR(OR($A767="",LEFT(TRIM($A767),5)="Total"),NOT(ISNUMBER($C767)),$C767=0),"",$D767/$C767)</f>
        <v/>
      </c>
      <c r="H767" s="12">
        <f>IF($G767="","",MAX(0,(($D767/$C767)+$M$13^2/(2*$C767))/(1+$M$13^2/$C767)-$M$13*SQRT(($D767/$C767)*(1-$D767/$C767)/$C767+$M$13^2/(4*$C767^2))/(1+$M$13^2/$C767)))</f>
        <v/>
      </c>
      <c r="I767" s="12">
        <f>IF($G767="","",MIN(1,(($D767/$C767)+$M$13^2/(2*$C767))/(1+$M$13^2/$C767)+$M$13*SQRT(($D767/$C767)*(1-$D767/$C767)/$C767+$M$13^2/(4*$C767^2))/(1+$M$13^2/$C767)))</f>
        <v/>
      </c>
      <c r="J767" s="23">
        <f>IF($A767="","",IF(LEFT(TRIM($A767),5)="Total","ignored: a Total row",IF($F767="no match","BLOCK NOW: nothing to do with what you sell",IF($G767="","WATCH: no clicks yet",IF($I767&lt;$M$14,"BLOCK: had a fair chance, confidently below",IF($H767&gt;$M$14,"KEEP: confidently above the benchmark",IF($C767&lt;$M$15,"WATCH: too few clicks to judge","WATCH: undecided")))))))</f>
        <v/>
      </c>
      <c r="K767" s="24">
        <f>IF(OR($A767="",LEFT(TRIM($A767),5)="Total"),0,1)</f>
        <v/>
      </c>
    </row>
    <row r="768">
      <c r="F768" s="23">
        <f>IF(OR($A768="",LEFT(TRIM($A768),5)="Total"),"",IF(OR(IF($M$4="",FALSE,ISNUMBER(SEARCH($M$4,$A768))),IF($M$5="",FALSE,ISNUMBER(SEARCH($M$5,$A768))),IF($M$6="",FALSE,ISNUMBER(SEARCH($M$6,$A768))),IF($M$7="",FALSE,ISNUMBER(SEARCH($M$7,$A768))),IF($M$8="",FALSE,ISNUMBER(SEARCH($M$8,$A768)))),"match","no match"))</f>
        <v/>
      </c>
      <c r="G768" s="12">
        <f>IF(OR(OR($A768="",LEFT(TRIM($A768),5)="Total"),NOT(ISNUMBER($C768)),$C768=0),"",$D768/$C768)</f>
        <v/>
      </c>
      <c r="H768" s="12">
        <f>IF($G768="","",MAX(0,(($D768/$C768)+$M$13^2/(2*$C768))/(1+$M$13^2/$C768)-$M$13*SQRT(($D768/$C768)*(1-$D768/$C768)/$C768+$M$13^2/(4*$C768^2))/(1+$M$13^2/$C768)))</f>
        <v/>
      </c>
      <c r="I768" s="12">
        <f>IF($G768="","",MIN(1,(($D768/$C768)+$M$13^2/(2*$C768))/(1+$M$13^2/$C768)+$M$13*SQRT(($D768/$C768)*(1-$D768/$C768)/$C768+$M$13^2/(4*$C768^2))/(1+$M$13^2/$C768)))</f>
        <v/>
      </c>
      <c r="J768" s="23">
        <f>IF($A768="","",IF(LEFT(TRIM($A768),5)="Total","ignored: a Total row",IF($F768="no match","BLOCK NOW: nothing to do with what you sell",IF($G768="","WATCH: no clicks yet",IF($I768&lt;$M$14,"BLOCK: had a fair chance, confidently below",IF($H768&gt;$M$14,"KEEP: confidently above the benchmark",IF($C768&lt;$M$15,"WATCH: too few clicks to judge","WATCH: undecided")))))))</f>
        <v/>
      </c>
      <c r="K768" s="24">
        <f>IF(OR($A768="",LEFT(TRIM($A768),5)="Total"),0,1)</f>
        <v/>
      </c>
    </row>
    <row r="769">
      <c r="F769" s="23">
        <f>IF(OR($A769="",LEFT(TRIM($A769),5)="Total"),"",IF(OR(IF($M$4="",FALSE,ISNUMBER(SEARCH($M$4,$A769))),IF($M$5="",FALSE,ISNUMBER(SEARCH($M$5,$A769))),IF($M$6="",FALSE,ISNUMBER(SEARCH($M$6,$A769))),IF($M$7="",FALSE,ISNUMBER(SEARCH($M$7,$A769))),IF($M$8="",FALSE,ISNUMBER(SEARCH($M$8,$A769)))),"match","no match"))</f>
        <v/>
      </c>
      <c r="G769" s="12">
        <f>IF(OR(OR($A769="",LEFT(TRIM($A769),5)="Total"),NOT(ISNUMBER($C769)),$C769=0),"",$D769/$C769)</f>
        <v/>
      </c>
      <c r="H769" s="12">
        <f>IF($G769="","",MAX(0,(($D769/$C769)+$M$13^2/(2*$C769))/(1+$M$13^2/$C769)-$M$13*SQRT(($D769/$C769)*(1-$D769/$C769)/$C769+$M$13^2/(4*$C769^2))/(1+$M$13^2/$C769)))</f>
        <v/>
      </c>
      <c r="I769" s="12">
        <f>IF($G769="","",MIN(1,(($D769/$C769)+$M$13^2/(2*$C769))/(1+$M$13^2/$C769)+$M$13*SQRT(($D769/$C769)*(1-$D769/$C769)/$C769+$M$13^2/(4*$C769^2))/(1+$M$13^2/$C769)))</f>
        <v/>
      </c>
      <c r="J769" s="23">
        <f>IF($A769="","",IF(LEFT(TRIM($A769),5)="Total","ignored: a Total row",IF($F769="no match","BLOCK NOW: nothing to do with what you sell",IF($G769="","WATCH: no clicks yet",IF($I769&lt;$M$14,"BLOCK: had a fair chance, confidently below",IF($H769&gt;$M$14,"KEEP: confidently above the benchmark",IF($C769&lt;$M$15,"WATCH: too few clicks to judge","WATCH: undecided")))))))</f>
        <v/>
      </c>
      <c r="K769" s="24">
        <f>IF(OR($A769="",LEFT(TRIM($A769),5)="Total"),0,1)</f>
        <v/>
      </c>
    </row>
    <row r="770">
      <c r="F770" s="23">
        <f>IF(OR($A770="",LEFT(TRIM($A770),5)="Total"),"",IF(OR(IF($M$4="",FALSE,ISNUMBER(SEARCH($M$4,$A770))),IF($M$5="",FALSE,ISNUMBER(SEARCH($M$5,$A770))),IF($M$6="",FALSE,ISNUMBER(SEARCH($M$6,$A770))),IF($M$7="",FALSE,ISNUMBER(SEARCH($M$7,$A770))),IF($M$8="",FALSE,ISNUMBER(SEARCH($M$8,$A770)))),"match","no match"))</f>
        <v/>
      </c>
      <c r="G770" s="12">
        <f>IF(OR(OR($A770="",LEFT(TRIM($A770),5)="Total"),NOT(ISNUMBER($C770)),$C770=0),"",$D770/$C770)</f>
        <v/>
      </c>
      <c r="H770" s="12">
        <f>IF($G770="","",MAX(0,(($D770/$C770)+$M$13^2/(2*$C770))/(1+$M$13^2/$C770)-$M$13*SQRT(($D770/$C770)*(1-$D770/$C770)/$C770+$M$13^2/(4*$C770^2))/(1+$M$13^2/$C770)))</f>
        <v/>
      </c>
      <c r="I770" s="12">
        <f>IF($G770="","",MIN(1,(($D770/$C770)+$M$13^2/(2*$C770))/(1+$M$13^2/$C770)+$M$13*SQRT(($D770/$C770)*(1-$D770/$C770)/$C770+$M$13^2/(4*$C770^2))/(1+$M$13^2/$C770)))</f>
        <v/>
      </c>
      <c r="J770" s="23">
        <f>IF($A770="","",IF(LEFT(TRIM($A770),5)="Total","ignored: a Total row",IF($F770="no match","BLOCK NOW: nothing to do with what you sell",IF($G770="","WATCH: no clicks yet",IF($I770&lt;$M$14,"BLOCK: had a fair chance, confidently below",IF($H770&gt;$M$14,"KEEP: confidently above the benchmark",IF($C770&lt;$M$15,"WATCH: too few clicks to judge","WATCH: undecided")))))))</f>
        <v/>
      </c>
      <c r="K770" s="24">
        <f>IF(OR($A770="",LEFT(TRIM($A770),5)="Total"),0,1)</f>
        <v/>
      </c>
    </row>
    <row r="771">
      <c r="F771" s="23">
        <f>IF(OR($A771="",LEFT(TRIM($A771),5)="Total"),"",IF(OR(IF($M$4="",FALSE,ISNUMBER(SEARCH($M$4,$A771))),IF($M$5="",FALSE,ISNUMBER(SEARCH($M$5,$A771))),IF($M$6="",FALSE,ISNUMBER(SEARCH($M$6,$A771))),IF($M$7="",FALSE,ISNUMBER(SEARCH($M$7,$A771))),IF($M$8="",FALSE,ISNUMBER(SEARCH($M$8,$A771)))),"match","no match"))</f>
        <v/>
      </c>
      <c r="G771" s="12">
        <f>IF(OR(OR($A771="",LEFT(TRIM($A771),5)="Total"),NOT(ISNUMBER($C771)),$C771=0),"",$D771/$C771)</f>
        <v/>
      </c>
      <c r="H771" s="12">
        <f>IF($G771="","",MAX(0,(($D771/$C771)+$M$13^2/(2*$C771))/(1+$M$13^2/$C771)-$M$13*SQRT(($D771/$C771)*(1-$D771/$C771)/$C771+$M$13^2/(4*$C771^2))/(1+$M$13^2/$C771)))</f>
        <v/>
      </c>
      <c r="I771" s="12">
        <f>IF($G771="","",MIN(1,(($D771/$C771)+$M$13^2/(2*$C771))/(1+$M$13^2/$C771)+$M$13*SQRT(($D771/$C771)*(1-$D771/$C771)/$C771+$M$13^2/(4*$C771^2))/(1+$M$13^2/$C771)))</f>
        <v/>
      </c>
      <c r="J771" s="23">
        <f>IF($A771="","",IF(LEFT(TRIM($A771),5)="Total","ignored: a Total row",IF($F771="no match","BLOCK NOW: nothing to do with what you sell",IF($G771="","WATCH: no clicks yet",IF($I771&lt;$M$14,"BLOCK: had a fair chance, confidently below",IF($H771&gt;$M$14,"KEEP: confidently above the benchmark",IF($C771&lt;$M$15,"WATCH: too few clicks to judge","WATCH: undecided")))))))</f>
        <v/>
      </c>
      <c r="K771" s="24">
        <f>IF(OR($A771="",LEFT(TRIM($A771),5)="Total"),0,1)</f>
        <v/>
      </c>
    </row>
    <row r="772">
      <c r="F772" s="23">
        <f>IF(OR($A772="",LEFT(TRIM($A772),5)="Total"),"",IF(OR(IF($M$4="",FALSE,ISNUMBER(SEARCH($M$4,$A772))),IF($M$5="",FALSE,ISNUMBER(SEARCH($M$5,$A772))),IF($M$6="",FALSE,ISNUMBER(SEARCH($M$6,$A772))),IF($M$7="",FALSE,ISNUMBER(SEARCH($M$7,$A772))),IF($M$8="",FALSE,ISNUMBER(SEARCH($M$8,$A772)))),"match","no match"))</f>
        <v/>
      </c>
      <c r="G772" s="12">
        <f>IF(OR(OR($A772="",LEFT(TRIM($A772),5)="Total"),NOT(ISNUMBER($C772)),$C772=0),"",$D772/$C772)</f>
        <v/>
      </c>
      <c r="H772" s="12">
        <f>IF($G772="","",MAX(0,(($D772/$C772)+$M$13^2/(2*$C772))/(1+$M$13^2/$C772)-$M$13*SQRT(($D772/$C772)*(1-$D772/$C772)/$C772+$M$13^2/(4*$C772^2))/(1+$M$13^2/$C772)))</f>
        <v/>
      </c>
      <c r="I772" s="12">
        <f>IF($G772="","",MIN(1,(($D772/$C772)+$M$13^2/(2*$C772))/(1+$M$13^2/$C772)+$M$13*SQRT(($D772/$C772)*(1-$D772/$C772)/$C772+$M$13^2/(4*$C772^2))/(1+$M$13^2/$C772)))</f>
        <v/>
      </c>
      <c r="J772" s="23">
        <f>IF($A772="","",IF(LEFT(TRIM($A772),5)="Total","ignored: a Total row",IF($F772="no match","BLOCK NOW: nothing to do with what you sell",IF($G772="","WATCH: no clicks yet",IF($I772&lt;$M$14,"BLOCK: had a fair chance, confidently below",IF($H772&gt;$M$14,"KEEP: confidently above the benchmark",IF($C772&lt;$M$15,"WATCH: too few clicks to judge","WATCH: undecided")))))))</f>
        <v/>
      </c>
      <c r="K772" s="24">
        <f>IF(OR($A772="",LEFT(TRIM($A772),5)="Total"),0,1)</f>
        <v/>
      </c>
    </row>
    <row r="773">
      <c r="F773" s="23">
        <f>IF(OR($A773="",LEFT(TRIM($A773),5)="Total"),"",IF(OR(IF($M$4="",FALSE,ISNUMBER(SEARCH($M$4,$A773))),IF($M$5="",FALSE,ISNUMBER(SEARCH($M$5,$A773))),IF($M$6="",FALSE,ISNUMBER(SEARCH($M$6,$A773))),IF($M$7="",FALSE,ISNUMBER(SEARCH($M$7,$A773))),IF($M$8="",FALSE,ISNUMBER(SEARCH($M$8,$A773)))),"match","no match"))</f>
        <v/>
      </c>
      <c r="G773" s="12">
        <f>IF(OR(OR($A773="",LEFT(TRIM($A773),5)="Total"),NOT(ISNUMBER($C773)),$C773=0),"",$D773/$C773)</f>
        <v/>
      </c>
      <c r="H773" s="12">
        <f>IF($G773="","",MAX(0,(($D773/$C773)+$M$13^2/(2*$C773))/(1+$M$13^2/$C773)-$M$13*SQRT(($D773/$C773)*(1-$D773/$C773)/$C773+$M$13^2/(4*$C773^2))/(1+$M$13^2/$C773)))</f>
        <v/>
      </c>
      <c r="I773" s="12">
        <f>IF($G773="","",MIN(1,(($D773/$C773)+$M$13^2/(2*$C773))/(1+$M$13^2/$C773)+$M$13*SQRT(($D773/$C773)*(1-$D773/$C773)/$C773+$M$13^2/(4*$C773^2))/(1+$M$13^2/$C773)))</f>
        <v/>
      </c>
      <c r="J773" s="23">
        <f>IF($A773="","",IF(LEFT(TRIM($A773),5)="Total","ignored: a Total row",IF($F773="no match","BLOCK NOW: nothing to do with what you sell",IF($G773="","WATCH: no clicks yet",IF($I773&lt;$M$14,"BLOCK: had a fair chance, confidently below",IF($H773&gt;$M$14,"KEEP: confidently above the benchmark",IF($C773&lt;$M$15,"WATCH: too few clicks to judge","WATCH: undecided")))))))</f>
        <v/>
      </c>
      <c r="K773" s="24">
        <f>IF(OR($A773="",LEFT(TRIM($A773),5)="Total"),0,1)</f>
        <v/>
      </c>
    </row>
    <row r="774">
      <c r="F774" s="23">
        <f>IF(OR($A774="",LEFT(TRIM($A774),5)="Total"),"",IF(OR(IF($M$4="",FALSE,ISNUMBER(SEARCH($M$4,$A774))),IF($M$5="",FALSE,ISNUMBER(SEARCH($M$5,$A774))),IF($M$6="",FALSE,ISNUMBER(SEARCH($M$6,$A774))),IF($M$7="",FALSE,ISNUMBER(SEARCH($M$7,$A774))),IF($M$8="",FALSE,ISNUMBER(SEARCH($M$8,$A774)))),"match","no match"))</f>
        <v/>
      </c>
      <c r="G774" s="12">
        <f>IF(OR(OR($A774="",LEFT(TRIM($A774),5)="Total"),NOT(ISNUMBER($C774)),$C774=0),"",$D774/$C774)</f>
        <v/>
      </c>
      <c r="H774" s="12">
        <f>IF($G774="","",MAX(0,(($D774/$C774)+$M$13^2/(2*$C774))/(1+$M$13^2/$C774)-$M$13*SQRT(($D774/$C774)*(1-$D774/$C774)/$C774+$M$13^2/(4*$C774^2))/(1+$M$13^2/$C774)))</f>
        <v/>
      </c>
      <c r="I774" s="12">
        <f>IF($G774="","",MIN(1,(($D774/$C774)+$M$13^2/(2*$C774))/(1+$M$13^2/$C774)+$M$13*SQRT(($D774/$C774)*(1-$D774/$C774)/$C774+$M$13^2/(4*$C774^2))/(1+$M$13^2/$C774)))</f>
        <v/>
      </c>
      <c r="J774" s="23">
        <f>IF($A774="","",IF(LEFT(TRIM($A774),5)="Total","ignored: a Total row",IF($F774="no match","BLOCK NOW: nothing to do with what you sell",IF($G774="","WATCH: no clicks yet",IF($I774&lt;$M$14,"BLOCK: had a fair chance, confidently below",IF($H774&gt;$M$14,"KEEP: confidently above the benchmark",IF($C774&lt;$M$15,"WATCH: too few clicks to judge","WATCH: undecided")))))))</f>
        <v/>
      </c>
      <c r="K774" s="24">
        <f>IF(OR($A774="",LEFT(TRIM($A774),5)="Total"),0,1)</f>
        <v/>
      </c>
    </row>
    <row r="775">
      <c r="F775" s="23">
        <f>IF(OR($A775="",LEFT(TRIM($A775),5)="Total"),"",IF(OR(IF($M$4="",FALSE,ISNUMBER(SEARCH($M$4,$A775))),IF($M$5="",FALSE,ISNUMBER(SEARCH($M$5,$A775))),IF($M$6="",FALSE,ISNUMBER(SEARCH($M$6,$A775))),IF($M$7="",FALSE,ISNUMBER(SEARCH($M$7,$A775))),IF($M$8="",FALSE,ISNUMBER(SEARCH($M$8,$A775)))),"match","no match"))</f>
        <v/>
      </c>
      <c r="G775" s="12">
        <f>IF(OR(OR($A775="",LEFT(TRIM($A775),5)="Total"),NOT(ISNUMBER($C775)),$C775=0),"",$D775/$C775)</f>
        <v/>
      </c>
      <c r="H775" s="12">
        <f>IF($G775="","",MAX(0,(($D775/$C775)+$M$13^2/(2*$C775))/(1+$M$13^2/$C775)-$M$13*SQRT(($D775/$C775)*(1-$D775/$C775)/$C775+$M$13^2/(4*$C775^2))/(1+$M$13^2/$C775)))</f>
        <v/>
      </c>
      <c r="I775" s="12">
        <f>IF($G775="","",MIN(1,(($D775/$C775)+$M$13^2/(2*$C775))/(1+$M$13^2/$C775)+$M$13*SQRT(($D775/$C775)*(1-$D775/$C775)/$C775+$M$13^2/(4*$C775^2))/(1+$M$13^2/$C775)))</f>
        <v/>
      </c>
      <c r="J775" s="23">
        <f>IF($A775="","",IF(LEFT(TRIM($A775),5)="Total","ignored: a Total row",IF($F775="no match","BLOCK NOW: nothing to do with what you sell",IF($G775="","WATCH: no clicks yet",IF($I775&lt;$M$14,"BLOCK: had a fair chance, confidently below",IF($H775&gt;$M$14,"KEEP: confidently above the benchmark",IF($C775&lt;$M$15,"WATCH: too few clicks to judge","WATCH: undecided")))))))</f>
        <v/>
      </c>
      <c r="K775" s="24">
        <f>IF(OR($A775="",LEFT(TRIM($A775),5)="Total"),0,1)</f>
        <v/>
      </c>
    </row>
    <row r="776">
      <c r="F776" s="23">
        <f>IF(OR($A776="",LEFT(TRIM($A776),5)="Total"),"",IF(OR(IF($M$4="",FALSE,ISNUMBER(SEARCH($M$4,$A776))),IF($M$5="",FALSE,ISNUMBER(SEARCH($M$5,$A776))),IF($M$6="",FALSE,ISNUMBER(SEARCH($M$6,$A776))),IF($M$7="",FALSE,ISNUMBER(SEARCH($M$7,$A776))),IF($M$8="",FALSE,ISNUMBER(SEARCH($M$8,$A776)))),"match","no match"))</f>
        <v/>
      </c>
      <c r="G776" s="12">
        <f>IF(OR(OR($A776="",LEFT(TRIM($A776),5)="Total"),NOT(ISNUMBER($C776)),$C776=0),"",$D776/$C776)</f>
        <v/>
      </c>
      <c r="H776" s="12">
        <f>IF($G776="","",MAX(0,(($D776/$C776)+$M$13^2/(2*$C776))/(1+$M$13^2/$C776)-$M$13*SQRT(($D776/$C776)*(1-$D776/$C776)/$C776+$M$13^2/(4*$C776^2))/(1+$M$13^2/$C776)))</f>
        <v/>
      </c>
      <c r="I776" s="12">
        <f>IF($G776="","",MIN(1,(($D776/$C776)+$M$13^2/(2*$C776))/(1+$M$13^2/$C776)+$M$13*SQRT(($D776/$C776)*(1-$D776/$C776)/$C776+$M$13^2/(4*$C776^2))/(1+$M$13^2/$C776)))</f>
        <v/>
      </c>
      <c r="J776" s="23">
        <f>IF($A776="","",IF(LEFT(TRIM($A776),5)="Total","ignored: a Total row",IF($F776="no match","BLOCK NOW: nothing to do with what you sell",IF($G776="","WATCH: no clicks yet",IF($I776&lt;$M$14,"BLOCK: had a fair chance, confidently below",IF($H776&gt;$M$14,"KEEP: confidently above the benchmark",IF($C776&lt;$M$15,"WATCH: too few clicks to judge","WATCH: undecided")))))))</f>
        <v/>
      </c>
      <c r="K776" s="24">
        <f>IF(OR($A776="",LEFT(TRIM($A776),5)="Total"),0,1)</f>
        <v/>
      </c>
    </row>
    <row r="777">
      <c r="F777" s="23">
        <f>IF(OR($A777="",LEFT(TRIM($A777),5)="Total"),"",IF(OR(IF($M$4="",FALSE,ISNUMBER(SEARCH($M$4,$A777))),IF($M$5="",FALSE,ISNUMBER(SEARCH($M$5,$A777))),IF($M$6="",FALSE,ISNUMBER(SEARCH($M$6,$A777))),IF($M$7="",FALSE,ISNUMBER(SEARCH($M$7,$A777))),IF($M$8="",FALSE,ISNUMBER(SEARCH($M$8,$A777)))),"match","no match"))</f>
        <v/>
      </c>
      <c r="G777" s="12">
        <f>IF(OR(OR($A777="",LEFT(TRIM($A777),5)="Total"),NOT(ISNUMBER($C777)),$C777=0),"",$D777/$C777)</f>
        <v/>
      </c>
      <c r="H777" s="12">
        <f>IF($G777="","",MAX(0,(($D777/$C777)+$M$13^2/(2*$C777))/(1+$M$13^2/$C777)-$M$13*SQRT(($D777/$C777)*(1-$D777/$C777)/$C777+$M$13^2/(4*$C777^2))/(1+$M$13^2/$C777)))</f>
        <v/>
      </c>
      <c r="I777" s="12">
        <f>IF($G777="","",MIN(1,(($D777/$C777)+$M$13^2/(2*$C777))/(1+$M$13^2/$C777)+$M$13*SQRT(($D777/$C777)*(1-$D777/$C777)/$C777+$M$13^2/(4*$C777^2))/(1+$M$13^2/$C777)))</f>
        <v/>
      </c>
      <c r="J777" s="23">
        <f>IF($A777="","",IF(LEFT(TRIM($A777),5)="Total","ignored: a Total row",IF($F777="no match","BLOCK NOW: nothing to do with what you sell",IF($G777="","WATCH: no clicks yet",IF($I777&lt;$M$14,"BLOCK: had a fair chance, confidently below",IF($H777&gt;$M$14,"KEEP: confidently above the benchmark",IF($C777&lt;$M$15,"WATCH: too few clicks to judge","WATCH: undecided")))))))</f>
        <v/>
      </c>
      <c r="K777" s="24">
        <f>IF(OR($A777="",LEFT(TRIM($A777),5)="Total"),0,1)</f>
        <v/>
      </c>
    </row>
    <row r="778">
      <c r="F778" s="23">
        <f>IF(OR($A778="",LEFT(TRIM($A778),5)="Total"),"",IF(OR(IF($M$4="",FALSE,ISNUMBER(SEARCH($M$4,$A778))),IF($M$5="",FALSE,ISNUMBER(SEARCH($M$5,$A778))),IF($M$6="",FALSE,ISNUMBER(SEARCH($M$6,$A778))),IF($M$7="",FALSE,ISNUMBER(SEARCH($M$7,$A778))),IF($M$8="",FALSE,ISNUMBER(SEARCH($M$8,$A778)))),"match","no match"))</f>
        <v/>
      </c>
      <c r="G778" s="12">
        <f>IF(OR(OR($A778="",LEFT(TRIM($A778),5)="Total"),NOT(ISNUMBER($C778)),$C778=0),"",$D778/$C778)</f>
        <v/>
      </c>
      <c r="H778" s="12">
        <f>IF($G778="","",MAX(0,(($D778/$C778)+$M$13^2/(2*$C778))/(1+$M$13^2/$C778)-$M$13*SQRT(($D778/$C778)*(1-$D778/$C778)/$C778+$M$13^2/(4*$C778^2))/(1+$M$13^2/$C778)))</f>
        <v/>
      </c>
      <c r="I778" s="12">
        <f>IF($G778="","",MIN(1,(($D778/$C778)+$M$13^2/(2*$C778))/(1+$M$13^2/$C778)+$M$13*SQRT(($D778/$C778)*(1-$D778/$C778)/$C778+$M$13^2/(4*$C778^2))/(1+$M$13^2/$C778)))</f>
        <v/>
      </c>
      <c r="J778" s="23">
        <f>IF($A778="","",IF(LEFT(TRIM($A778),5)="Total","ignored: a Total row",IF($F778="no match","BLOCK NOW: nothing to do with what you sell",IF($G778="","WATCH: no clicks yet",IF($I778&lt;$M$14,"BLOCK: had a fair chance, confidently below",IF($H778&gt;$M$14,"KEEP: confidently above the benchmark",IF($C778&lt;$M$15,"WATCH: too few clicks to judge","WATCH: undecided")))))))</f>
        <v/>
      </c>
      <c r="K778" s="24">
        <f>IF(OR($A778="",LEFT(TRIM($A778),5)="Total"),0,1)</f>
        <v/>
      </c>
    </row>
    <row r="779">
      <c r="F779" s="23">
        <f>IF(OR($A779="",LEFT(TRIM($A779),5)="Total"),"",IF(OR(IF($M$4="",FALSE,ISNUMBER(SEARCH($M$4,$A779))),IF($M$5="",FALSE,ISNUMBER(SEARCH($M$5,$A779))),IF($M$6="",FALSE,ISNUMBER(SEARCH($M$6,$A779))),IF($M$7="",FALSE,ISNUMBER(SEARCH($M$7,$A779))),IF($M$8="",FALSE,ISNUMBER(SEARCH($M$8,$A779)))),"match","no match"))</f>
        <v/>
      </c>
      <c r="G779" s="12">
        <f>IF(OR(OR($A779="",LEFT(TRIM($A779),5)="Total"),NOT(ISNUMBER($C779)),$C779=0),"",$D779/$C779)</f>
        <v/>
      </c>
      <c r="H779" s="12">
        <f>IF($G779="","",MAX(0,(($D779/$C779)+$M$13^2/(2*$C779))/(1+$M$13^2/$C779)-$M$13*SQRT(($D779/$C779)*(1-$D779/$C779)/$C779+$M$13^2/(4*$C779^2))/(1+$M$13^2/$C779)))</f>
        <v/>
      </c>
      <c r="I779" s="12">
        <f>IF($G779="","",MIN(1,(($D779/$C779)+$M$13^2/(2*$C779))/(1+$M$13^2/$C779)+$M$13*SQRT(($D779/$C779)*(1-$D779/$C779)/$C779+$M$13^2/(4*$C779^2))/(1+$M$13^2/$C779)))</f>
        <v/>
      </c>
      <c r="J779" s="23">
        <f>IF($A779="","",IF(LEFT(TRIM($A779),5)="Total","ignored: a Total row",IF($F779="no match","BLOCK NOW: nothing to do with what you sell",IF($G779="","WATCH: no clicks yet",IF($I779&lt;$M$14,"BLOCK: had a fair chance, confidently below",IF($H779&gt;$M$14,"KEEP: confidently above the benchmark",IF($C779&lt;$M$15,"WATCH: too few clicks to judge","WATCH: undecided")))))))</f>
        <v/>
      </c>
      <c r="K779" s="24">
        <f>IF(OR($A779="",LEFT(TRIM($A779),5)="Total"),0,1)</f>
        <v/>
      </c>
    </row>
    <row r="780">
      <c r="F780" s="23">
        <f>IF(OR($A780="",LEFT(TRIM($A780),5)="Total"),"",IF(OR(IF($M$4="",FALSE,ISNUMBER(SEARCH($M$4,$A780))),IF($M$5="",FALSE,ISNUMBER(SEARCH($M$5,$A780))),IF($M$6="",FALSE,ISNUMBER(SEARCH($M$6,$A780))),IF($M$7="",FALSE,ISNUMBER(SEARCH($M$7,$A780))),IF($M$8="",FALSE,ISNUMBER(SEARCH($M$8,$A780)))),"match","no match"))</f>
        <v/>
      </c>
      <c r="G780" s="12">
        <f>IF(OR(OR($A780="",LEFT(TRIM($A780),5)="Total"),NOT(ISNUMBER($C780)),$C780=0),"",$D780/$C780)</f>
        <v/>
      </c>
      <c r="H780" s="12">
        <f>IF($G780="","",MAX(0,(($D780/$C780)+$M$13^2/(2*$C780))/(1+$M$13^2/$C780)-$M$13*SQRT(($D780/$C780)*(1-$D780/$C780)/$C780+$M$13^2/(4*$C780^2))/(1+$M$13^2/$C780)))</f>
        <v/>
      </c>
      <c r="I780" s="12">
        <f>IF($G780="","",MIN(1,(($D780/$C780)+$M$13^2/(2*$C780))/(1+$M$13^2/$C780)+$M$13*SQRT(($D780/$C780)*(1-$D780/$C780)/$C780+$M$13^2/(4*$C780^2))/(1+$M$13^2/$C780)))</f>
        <v/>
      </c>
      <c r="J780" s="23">
        <f>IF($A780="","",IF(LEFT(TRIM($A780),5)="Total","ignored: a Total row",IF($F780="no match","BLOCK NOW: nothing to do with what you sell",IF($G780="","WATCH: no clicks yet",IF($I780&lt;$M$14,"BLOCK: had a fair chance, confidently below",IF($H780&gt;$M$14,"KEEP: confidently above the benchmark",IF($C780&lt;$M$15,"WATCH: too few clicks to judge","WATCH: undecided")))))))</f>
        <v/>
      </c>
      <c r="K780" s="24">
        <f>IF(OR($A780="",LEFT(TRIM($A780),5)="Total"),0,1)</f>
        <v/>
      </c>
    </row>
    <row r="781">
      <c r="F781" s="23">
        <f>IF(OR($A781="",LEFT(TRIM($A781),5)="Total"),"",IF(OR(IF($M$4="",FALSE,ISNUMBER(SEARCH($M$4,$A781))),IF($M$5="",FALSE,ISNUMBER(SEARCH($M$5,$A781))),IF($M$6="",FALSE,ISNUMBER(SEARCH($M$6,$A781))),IF($M$7="",FALSE,ISNUMBER(SEARCH($M$7,$A781))),IF($M$8="",FALSE,ISNUMBER(SEARCH($M$8,$A781)))),"match","no match"))</f>
        <v/>
      </c>
      <c r="G781" s="12">
        <f>IF(OR(OR($A781="",LEFT(TRIM($A781),5)="Total"),NOT(ISNUMBER($C781)),$C781=0),"",$D781/$C781)</f>
        <v/>
      </c>
      <c r="H781" s="12">
        <f>IF($G781="","",MAX(0,(($D781/$C781)+$M$13^2/(2*$C781))/(1+$M$13^2/$C781)-$M$13*SQRT(($D781/$C781)*(1-$D781/$C781)/$C781+$M$13^2/(4*$C781^2))/(1+$M$13^2/$C781)))</f>
        <v/>
      </c>
      <c r="I781" s="12">
        <f>IF($G781="","",MIN(1,(($D781/$C781)+$M$13^2/(2*$C781))/(1+$M$13^2/$C781)+$M$13*SQRT(($D781/$C781)*(1-$D781/$C781)/$C781+$M$13^2/(4*$C781^2))/(1+$M$13^2/$C781)))</f>
        <v/>
      </c>
      <c r="J781" s="23">
        <f>IF($A781="","",IF(LEFT(TRIM($A781),5)="Total","ignored: a Total row",IF($F781="no match","BLOCK NOW: nothing to do with what you sell",IF($G781="","WATCH: no clicks yet",IF($I781&lt;$M$14,"BLOCK: had a fair chance, confidently below",IF($H781&gt;$M$14,"KEEP: confidently above the benchmark",IF($C781&lt;$M$15,"WATCH: too few clicks to judge","WATCH: undecided")))))))</f>
        <v/>
      </c>
      <c r="K781" s="24">
        <f>IF(OR($A781="",LEFT(TRIM($A781),5)="Total"),0,1)</f>
        <v/>
      </c>
    </row>
    <row r="782">
      <c r="F782" s="23">
        <f>IF(OR($A782="",LEFT(TRIM($A782),5)="Total"),"",IF(OR(IF($M$4="",FALSE,ISNUMBER(SEARCH($M$4,$A782))),IF($M$5="",FALSE,ISNUMBER(SEARCH($M$5,$A782))),IF($M$6="",FALSE,ISNUMBER(SEARCH($M$6,$A782))),IF($M$7="",FALSE,ISNUMBER(SEARCH($M$7,$A782))),IF($M$8="",FALSE,ISNUMBER(SEARCH($M$8,$A782)))),"match","no match"))</f>
        <v/>
      </c>
      <c r="G782" s="12">
        <f>IF(OR(OR($A782="",LEFT(TRIM($A782),5)="Total"),NOT(ISNUMBER($C782)),$C782=0),"",$D782/$C782)</f>
        <v/>
      </c>
      <c r="H782" s="12">
        <f>IF($G782="","",MAX(0,(($D782/$C782)+$M$13^2/(2*$C782))/(1+$M$13^2/$C782)-$M$13*SQRT(($D782/$C782)*(1-$D782/$C782)/$C782+$M$13^2/(4*$C782^2))/(1+$M$13^2/$C782)))</f>
        <v/>
      </c>
      <c r="I782" s="12">
        <f>IF($G782="","",MIN(1,(($D782/$C782)+$M$13^2/(2*$C782))/(1+$M$13^2/$C782)+$M$13*SQRT(($D782/$C782)*(1-$D782/$C782)/$C782+$M$13^2/(4*$C782^2))/(1+$M$13^2/$C782)))</f>
        <v/>
      </c>
      <c r="J782" s="23">
        <f>IF($A782="","",IF(LEFT(TRIM($A782),5)="Total","ignored: a Total row",IF($F782="no match","BLOCK NOW: nothing to do with what you sell",IF($G782="","WATCH: no clicks yet",IF($I782&lt;$M$14,"BLOCK: had a fair chance, confidently below",IF($H782&gt;$M$14,"KEEP: confidently above the benchmark",IF($C782&lt;$M$15,"WATCH: too few clicks to judge","WATCH: undecided")))))))</f>
        <v/>
      </c>
      <c r="K782" s="24">
        <f>IF(OR($A782="",LEFT(TRIM($A782),5)="Total"),0,1)</f>
        <v/>
      </c>
    </row>
    <row r="783">
      <c r="F783" s="23">
        <f>IF(OR($A783="",LEFT(TRIM($A783),5)="Total"),"",IF(OR(IF($M$4="",FALSE,ISNUMBER(SEARCH($M$4,$A783))),IF($M$5="",FALSE,ISNUMBER(SEARCH($M$5,$A783))),IF($M$6="",FALSE,ISNUMBER(SEARCH($M$6,$A783))),IF($M$7="",FALSE,ISNUMBER(SEARCH($M$7,$A783))),IF($M$8="",FALSE,ISNUMBER(SEARCH($M$8,$A783)))),"match","no match"))</f>
        <v/>
      </c>
      <c r="G783" s="12">
        <f>IF(OR(OR($A783="",LEFT(TRIM($A783),5)="Total"),NOT(ISNUMBER($C783)),$C783=0),"",$D783/$C783)</f>
        <v/>
      </c>
      <c r="H783" s="12">
        <f>IF($G783="","",MAX(0,(($D783/$C783)+$M$13^2/(2*$C783))/(1+$M$13^2/$C783)-$M$13*SQRT(($D783/$C783)*(1-$D783/$C783)/$C783+$M$13^2/(4*$C783^2))/(1+$M$13^2/$C783)))</f>
        <v/>
      </c>
      <c r="I783" s="12">
        <f>IF($G783="","",MIN(1,(($D783/$C783)+$M$13^2/(2*$C783))/(1+$M$13^2/$C783)+$M$13*SQRT(($D783/$C783)*(1-$D783/$C783)/$C783+$M$13^2/(4*$C783^2))/(1+$M$13^2/$C783)))</f>
        <v/>
      </c>
      <c r="J783" s="23">
        <f>IF($A783="","",IF(LEFT(TRIM($A783),5)="Total","ignored: a Total row",IF($F783="no match","BLOCK NOW: nothing to do with what you sell",IF($G783="","WATCH: no clicks yet",IF($I783&lt;$M$14,"BLOCK: had a fair chance, confidently below",IF($H783&gt;$M$14,"KEEP: confidently above the benchmark",IF($C783&lt;$M$15,"WATCH: too few clicks to judge","WATCH: undecided")))))))</f>
        <v/>
      </c>
      <c r="K783" s="24">
        <f>IF(OR($A783="",LEFT(TRIM($A783),5)="Total"),0,1)</f>
        <v/>
      </c>
    </row>
    <row r="784">
      <c r="F784" s="23">
        <f>IF(OR($A784="",LEFT(TRIM($A784),5)="Total"),"",IF(OR(IF($M$4="",FALSE,ISNUMBER(SEARCH($M$4,$A784))),IF($M$5="",FALSE,ISNUMBER(SEARCH($M$5,$A784))),IF($M$6="",FALSE,ISNUMBER(SEARCH($M$6,$A784))),IF($M$7="",FALSE,ISNUMBER(SEARCH($M$7,$A784))),IF($M$8="",FALSE,ISNUMBER(SEARCH($M$8,$A784)))),"match","no match"))</f>
        <v/>
      </c>
      <c r="G784" s="12">
        <f>IF(OR(OR($A784="",LEFT(TRIM($A784),5)="Total"),NOT(ISNUMBER($C784)),$C784=0),"",$D784/$C784)</f>
        <v/>
      </c>
      <c r="H784" s="12">
        <f>IF($G784="","",MAX(0,(($D784/$C784)+$M$13^2/(2*$C784))/(1+$M$13^2/$C784)-$M$13*SQRT(($D784/$C784)*(1-$D784/$C784)/$C784+$M$13^2/(4*$C784^2))/(1+$M$13^2/$C784)))</f>
        <v/>
      </c>
      <c r="I784" s="12">
        <f>IF($G784="","",MIN(1,(($D784/$C784)+$M$13^2/(2*$C784))/(1+$M$13^2/$C784)+$M$13*SQRT(($D784/$C784)*(1-$D784/$C784)/$C784+$M$13^2/(4*$C784^2))/(1+$M$13^2/$C784)))</f>
        <v/>
      </c>
      <c r="J784" s="23">
        <f>IF($A784="","",IF(LEFT(TRIM($A784),5)="Total","ignored: a Total row",IF($F784="no match","BLOCK NOW: nothing to do with what you sell",IF($G784="","WATCH: no clicks yet",IF($I784&lt;$M$14,"BLOCK: had a fair chance, confidently below",IF($H784&gt;$M$14,"KEEP: confidently above the benchmark",IF($C784&lt;$M$15,"WATCH: too few clicks to judge","WATCH: undecided")))))))</f>
        <v/>
      </c>
      <c r="K784" s="24">
        <f>IF(OR($A784="",LEFT(TRIM($A784),5)="Total"),0,1)</f>
        <v/>
      </c>
    </row>
    <row r="785">
      <c r="F785" s="23">
        <f>IF(OR($A785="",LEFT(TRIM($A785),5)="Total"),"",IF(OR(IF($M$4="",FALSE,ISNUMBER(SEARCH($M$4,$A785))),IF($M$5="",FALSE,ISNUMBER(SEARCH($M$5,$A785))),IF($M$6="",FALSE,ISNUMBER(SEARCH($M$6,$A785))),IF($M$7="",FALSE,ISNUMBER(SEARCH($M$7,$A785))),IF($M$8="",FALSE,ISNUMBER(SEARCH($M$8,$A785)))),"match","no match"))</f>
        <v/>
      </c>
      <c r="G785" s="12">
        <f>IF(OR(OR($A785="",LEFT(TRIM($A785),5)="Total"),NOT(ISNUMBER($C785)),$C785=0),"",$D785/$C785)</f>
        <v/>
      </c>
      <c r="H785" s="12">
        <f>IF($G785="","",MAX(0,(($D785/$C785)+$M$13^2/(2*$C785))/(1+$M$13^2/$C785)-$M$13*SQRT(($D785/$C785)*(1-$D785/$C785)/$C785+$M$13^2/(4*$C785^2))/(1+$M$13^2/$C785)))</f>
        <v/>
      </c>
      <c r="I785" s="12">
        <f>IF($G785="","",MIN(1,(($D785/$C785)+$M$13^2/(2*$C785))/(1+$M$13^2/$C785)+$M$13*SQRT(($D785/$C785)*(1-$D785/$C785)/$C785+$M$13^2/(4*$C785^2))/(1+$M$13^2/$C785)))</f>
        <v/>
      </c>
      <c r="J785" s="23">
        <f>IF($A785="","",IF(LEFT(TRIM($A785),5)="Total","ignored: a Total row",IF($F785="no match","BLOCK NOW: nothing to do with what you sell",IF($G785="","WATCH: no clicks yet",IF($I785&lt;$M$14,"BLOCK: had a fair chance, confidently below",IF($H785&gt;$M$14,"KEEP: confidently above the benchmark",IF($C785&lt;$M$15,"WATCH: too few clicks to judge","WATCH: undecided")))))))</f>
        <v/>
      </c>
      <c r="K785" s="24">
        <f>IF(OR($A785="",LEFT(TRIM($A785),5)="Total"),0,1)</f>
        <v/>
      </c>
    </row>
    <row r="786">
      <c r="F786" s="23">
        <f>IF(OR($A786="",LEFT(TRIM($A786),5)="Total"),"",IF(OR(IF($M$4="",FALSE,ISNUMBER(SEARCH($M$4,$A786))),IF($M$5="",FALSE,ISNUMBER(SEARCH($M$5,$A786))),IF($M$6="",FALSE,ISNUMBER(SEARCH($M$6,$A786))),IF($M$7="",FALSE,ISNUMBER(SEARCH($M$7,$A786))),IF($M$8="",FALSE,ISNUMBER(SEARCH($M$8,$A786)))),"match","no match"))</f>
        <v/>
      </c>
      <c r="G786" s="12">
        <f>IF(OR(OR($A786="",LEFT(TRIM($A786),5)="Total"),NOT(ISNUMBER($C786)),$C786=0),"",$D786/$C786)</f>
        <v/>
      </c>
      <c r="H786" s="12">
        <f>IF($G786="","",MAX(0,(($D786/$C786)+$M$13^2/(2*$C786))/(1+$M$13^2/$C786)-$M$13*SQRT(($D786/$C786)*(1-$D786/$C786)/$C786+$M$13^2/(4*$C786^2))/(1+$M$13^2/$C786)))</f>
        <v/>
      </c>
      <c r="I786" s="12">
        <f>IF($G786="","",MIN(1,(($D786/$C786)+$M$13^2/(2*$C786))/(1+$M$13^2/$C786)+$M$13*SQRT(($D786/$C786)*(1-$D786/$C786)/$C786+$M$13^2/(4*$C786^2))/(1+$M$13^2/$C786)))</f>
        <v/>
      </c>
      <c r="J786" s="23">
        <f>IF($A786="","",IF(LEFT(TRIM($A786),5)="Total","ignored: a Total row",IF($F786="no match","BLOCK NOW: nothing to do with what you sell",IF($G786="","WATCH: no clicks yet",IF($I786&lt;$M$14,"BLOCK: had a fair chance, confidently below",IF($H786&gt;$M$14,"KEEP: confidently above the benchmark",IF($C786&lt;$M$15,"WATCH: too few clicks to judge","WATCH: undecided")))))))</f>
        <v/>
      </c>
      <c r="K786" s="24">
        <f>IF(OR($A786="",LEFT(TRIM($A786),5)="Total"),0,1)</f>
        <v/>
      </c>
    </row>
    <row r="787">
      <c r="F787" s="23">
        <f>IF(OR($A787="",LEFT(TRIM($A787),5)="Total"),"",IF(OR(IF($M$4="",FALSE,ISNUMBER(SEARCH($M$4,$A787))),IF($M$5="",FALSE,ISNUMBER(SEARCH($M$5,$A787))),IF($M$6="",FALSE,ISNUMBER(SEARCH($M$6,$A787))),IF($M$7="",FALSE,ISNUMBER(SEARCH($M$7,$A787))),IF($M$8="",FALSE,ISNUMBER(SEARCH($M$8,$A787)))),"match","no match"))</f>
        <v/>
      </c>
      <c r="G787" s="12">
        <f>IF(OR(OR($A787="",LEFT(TRIM($A787),5)="Total"),NOT(ISNUMBER($C787)),$C787=0),"",$D787/$C787)</f>
        <v/>
      </c>
      <c r="H787" s="12">
        <f>IF($G787="","",MAX(0,(($D787/$C787)+$M$13^2/(2*$C787))/(1+$M$13^2/$C787)-$M$13*SQRT(($D787/$C787)*(1-$D787/$C787)/$C787+$M$13^2/(4*$C787^2))/(1+$M$13^2/$C787)))</f>
        <v/>
      </c>
      <c r="I787" s="12">
        <f>IF($G787="","",MIN(1,(($D787/$C787)+$M$13^2/(2*$C787))/(1+$M$13^2/$C787)+$M$13*SQRT(($D787/$C787)*(1-$D787/$C787)/$C787+$M$13^2/(4*$C787^2))/(1+$M$13^2/$C787)))</f>
        <v/>
      </c>
      <c r="J787" s="23">
        <f>IF($A787="","",IF(LEFT(TRIM($A787),5)="Total","ignored: a Total row",IF($F787="no match","BLOCK NOW: nothing to do with what you sell",IF($G787="","WATCH: no clicks yet",IF($I787&lt;$M$14,"BLOCK: had a fair chance, confidently below",IF($H787&gt;$M$14,"KEEP: confidently above the benchmark",IF($C787&lt;$M$15,"WATCH: too few clicks to judge","WATCH: undecided")))))))</f>
        <v/>
      </c>
      <c r="K787" s="24">
        <f>IF(OR($A787="",LEFT(TRIM($A787),5)="Total"),0,1)</f>
        <v/>
      </c>
    </row>
    <row r="788">
      <c r="F788" s="23">
        <f>IF(OR($A788="",LEFT(TRIM($A788),5)="Total"),"",IF(OR(IF($M$4="",FALSE,ISNUMBER(SEARCH($M$4,$A788))),IF($M$5="",FALSE,ISNUMBER(SEARCH($M$5,$A788))),IF($M$6="",FALSE,ISNUMBER(SEARCH($M$6,$A788))),IF($M$7="",FALSE,ISNUMBER(SEARCH($M$7,$A788))),IF($M$8="",FALSE,ISNUMBER(SEARCH($M$8,$A788)))),"match","no match"))</f>
        <v/>
      </c>
      <c r="G788" s="12">
        <f>IF(OR(OR($A788="",LEFT(TRIM($A788),5)="Total"),NOT(ISNUMBER($C788)),$C788=0),"",$D788/$C788)</f>
        <v/>
      </c>
      <c r="H788" s="12">
        <f>IF($G788="","",MAX(0,(($D788/$C788)+$M$13^2/(2*$C788))/(1+$M$13^2/$C788)-$M$13*SQRT(($D788/$C788)*(1-$D788/$C788)/$C788+$M$13^2/(4*$C788^2))/(1+$M$13^2/$C788)))</f>
        <v/>
      </c>
      <c r="I788" s="12">
        <f>IF($G788="","",MIN(1,(($D788/$C788)+$M$13^2/(2*$C788))/(1+$M$13^2/$C788)+$M$13*SQRT(($D788/$C788)*(1-$D788/$C788)/$C788+$M$13^2/(4*$C788^2))/(1+$M$13^2/$C788)))</f>
        <v/>
      </c>
      <c r="J788" s="23">
        <f>IF($A788="","",IF(LEFT(TRIM($A788),5)="Total","ignored: a Total row",IF($F788="no match","BLOCK NOW: nothing to do with what you sell",IF($G788="","WATCH: no clicks yet",IF($I788&lt;$M$14,"BLOCK: had a fair chance, confidently below",IF($H788&gt;$M$14,"KEEP: confidently above the benchmark",IF($C788&lt;$M$15,"WATCH: too few clicks to judge","WATCH: undecided")))))))</f>
        <v/>
      </c>
      <c r="K788" s="24">
        <f>IF(OR($A788="",LEFT(TRIM($A788),5)="Total"),0,1)</f>
        <v/>
      </c>
    </row>
    <row r="789">
      <c r="F789" s="23">
        <f>IF(OR($A789="",LEFT(TRIM($A789),5)="Total"),"",IF(OR(IF($M$4="",FALSE,ISNUMBER(SEARCH($M$4,$A789))),IF($M$5="",FALSE,ISNUMBER(SEARCH($M$5,$A789))),IF($M$6="",FALSE,ISNUMBER(SEARCH($M$6,$A789))),IF($M$7="",FALSE,ISNUMBER(SEARCH($M$7,$A789))),IF($M$8="",FALSE,ISNUMBER(SEARCH($M$8,$A789)))),"match","no match"))</f>
        <v/>
      </c>
      <c r="G789" s="12">
        <f>IF(OR(OR($A789="",LEFT(TRIM($A789),5)="Total"),NOT(ISNUMBER($C789)),$C789=0),"",$D789/$C789)</f>
        <v/>
      </c>
      <c r="H789" s="12">
        <f>IF($G789="","",MAX(0,(($D789/$C789)+$M$13^2/(2*$C789))/(1+$M$13^2/$C789)-$M$13*SQRT(($D789/$C789)*(1-$D789/$C789)/$C789+$M$13^2/(4*$C789^2))/(1+$M$13^2/$C789)))</f>
        <v/>
      </c>
      <c r="I789" s="12">
        <f>IF($G789="","",MIN(1,(($D789/$C789)+$M$13^2/(2*$C789))/(1+$M$13^2/$C789)+$M$13*SQRT(($D789/$C789)*(1-$D789/$C789)/$C789+$M$13^2/(4*$C789^2))/(1+$M$13^2/$C789)))</f>
        <v/>
      </c>
      <c r="J789" s="23">
        <f>IF($A789="","",IF(LEFT(TRIM($A789),5)="Total","ignored: a Total row",IF($F789="no match","BLOCK NOW: nothing to do with what you sell",IF($G789="","WATCH: no clicks yet",IF($I789&lt;$M$14,"BLOCK: had a fair chance, confidently below",IF($H789&gt;$M$14,"KEEP: confidently above the benchmark",IF($C789&lt;$M$15,"WATCH: too few clicks to judge","WATCH: undecided")))))))</f>
        <v/>
      </c>
      <c r="K789" s="24">
        <f>IF(OR($A789="",LEFT(TRIM($A789),5)="Total"),0,1)</f>
        <v/>
      </c>
    </row>
    <row r="790">
      <c r="F790" s="23">
        <f>IF(OR($A790="",LEFT(TRIM($A790),5)="Total"),"",IF(OR(IF($M$4="",FALSE,ISNUMBER(SEARCH($M$4,$A790))),IF($M$5="",FALSE,ISNUMBER(SEARCH($M$5,$A790))),IF($M$6="",FALSE,ISNUMBER(SEARCH($M$6,$A790))),IF($M$7="",FALSE,ISNUMBER(SEARCH($M$7,$A790))),IF($M$8="",FALSE,ISNUMBER(SEARCH($M$8,$A790)))),"match","no match"))</f>
        <v/>
      </c>
      <c r="G790" s="12">
        <f>IF(OR(OR($A790="",LEFT(TRIM($A790),5)="Total"),NOT(ISNUMBER($C790)),$C790=0),"",$D790/$C790)</f>
        <v/>
      </c>
      <c r="H790" s="12">
        <f>IF($G790="","",MAX(0,(($D790/$C790)+$M$13^2/(2*$C790))/(1+$M$13^2/$C790)-$M$13*SQRT(($D790/$C790)*(1-$D790/$C790)/$C790+$M$13^2/(4*$C790^2))/(1+$M$13^2/$C790)))</f>
        <v/>
      </c>
      <c r="I790" s="12">
        <f>IF($G790="","",MIN(1,(($D790/$C790)+$M$13^2/(2*$C790))/(1+$M$13^2/$C790)+$M$13*SQRT(($D790/$C790)*(1-$D790/$C790)/$C790+$M$13^2/(4*$C790^2))/(1+$M$13^2/$C790)))</f>
        <v/>
      </c>
      <c r="J790" s="23">
        <f>IF($A790="","",IF(LEFT(TRIM($A790),5)="Total","ignored: a Total row",IF($F790="no match","BLOCK NOW: nothing to do with what you sell",IF($G790="","WATCH: no clicks yet",IF($I790&lt;$M$14,"BLOCK: had a fair chance, confidently below",IF($H790&gt;$M$14,"KEEP: confidently above the benchmark",IF($C790&lt;$M$15,"WATCH: too few clicks to judge","WATCH: undecided")))))))</f>
        <v/>
      </c>
      <c r="K790" s="24">
        <f>IF(OR($A790="",LEFT(TRIM($A790),5)="Total"),0,1)</f>
        <v/>
      </c>
    </row>
    <row r="791">
      <c r="F791" s="23">
        <f>IF(OR($A791="",LEFT(TRIM($A791),5)="Total"),"",IF(OR(IF($M$4="",FALSE,ISNUMBER(SEARCH($M$4,$A791))),IF($M$5="",FALSE,ISNUMBER(SEARCH($M$5,$A791))),IF($M$6="",FALSE,ISNUMBER(SEARCH($M$6,$A791))),IF($M$7="",FALSE,ISNUMBER(SEARCH($M$7,$A791))),IF($M$8="",FALSE,ISNUMBER(SEARCH($M$8,$A791)))),"match","no match"))</f>
        <v/>
      </c>
      <c r="G791" s="12">
        <f>IF(OR(OR($A791="",LEFT(TRIM($A791),5)="Total"),NOT(ISNUMBER($C791)),$C791=0),"",$D791/$C791)</f>
        <v/>
      </c>
      <c r="H791" s="12">
        <f>IF($G791="","",MAX(0,(($D791/$C791)+$M$13^2/(2*$C791))/(1+$M$13^2/$C791)-$M$13*SQRT(($D791/$C791)*(1-$D791/$C791)/$C791+$M$13^2/(4*$C791^2))/(1+$M$13^2/$C791)))</f>
        <v/>
      </c>
      <c r="I791" s="12">
        <f>IF($G791="","",MIN(1,(($D791/$C791)+$M$13^2/(2*$C791))/(1+$M$13^2/$C791)+$M$13*SQRT(($D791/$C791)*(1-$D791/$C791)/$C791+$M$13^2/(4*$C791^2))/(1+$M$13^2/$C791)))</f>
        <v/>
      </c>
      <c r="J791" s="23">
        <f>IF($A791="","",IF(LEFT(TRIM($A791),5)="Total","ignored: a Total row",IF($F791="no match","BLOCK NOW: nothing to do with what you sell",IF($G791="","WATCH: no clicks yet",IF($I791&lt;$M$14,"BLOCK: had a fair chance, confidently below",IF($H791&gt;$M$14,"KEEP: confidently above the benchmark",IF($C791&lt;$M$15,"WATCH: too few clicks to judge","WATCH: undecided")))))))</f>
        <v/>
      </c>
      <c r="K791" s="24">
        <f>IF(OR($A791="",LEFT(TRIM($A791),5)="Total"),0,1)</f>
        <v/>
      </c>
    </row>
    <row r="792">
      <c r="F792" s="23">
        <f>IF(OR($A792="",LEFT(TRIM($A792),5)="Total"),"",IF(OR(IF($M$4="",FALSE,ISNUMBER(SEARCH($M$4,$A792))),IF($M$5="",FALSE,ISNUMBER(SEARCH($M$5,$A792))),IF($M$6="",FALSE,ISNUMBER(SEARCH($M$6,$A792))),IF($M$7="",FALSE,ISNUMBER(SEARCH($M$7,$A792))),IF($M$8="",FALSE,ISNUMBER(SEARCH($M$8,$A792)))),"match","no match"))</f>
        <v/>
      </c>
      <c r="G792" s="12">
        <f>IF(OR(OR($A792="",LEFT(TRIM($A792),5)="Total"),NOT(ISNUMBER($C792)),$C792=0),"",$D792/$C792)</f>
        <v/>
      </c>
      <c r="H792" s="12">
        <f>IF($G792="","",MAX(0,(($D792/$C792)+$M$13^2/(2*$C792))/(1+$M$13^2/$C792)-$M$13*SQRT(($D792/$C792)*(1-$D792/$C792)/$C792+$M$13^2/(4*$C792^2))/(1+$M$13^2/$C792)))</f>
        <v/>
      </c>
      <c r="I792" s="12">
        <f>IF($G792="","",MIN(1,(($D792/$C792)+$M$13^2/(2*$C792))/(1+$M$13^2/$C792)+$M$13*SQRT(($D792/$C792)*(1-$D792/$C792)/$C792+$M$13^2/(4*$C792^2))/(1+$M$13^2/$C792)))</f>
        <v/>
      </c>
      <c r="J792" s="23">
        <f>IF($A792="","",IF(LEFT(TRIM($A792),5)="Total","ignored: a Total row",IF($F792="no match","BLOCK NOW: nothing to do with what you sell",IF($G792="","WATCH: no clicks yet",IF($I792&lt;$M$14,"BLOCK: had a fair chance, confidently below",IF($H792&gt;$M$14,"KEEP: confidently above the benchmark",IF($C792&lt;$M$15,"WATCH: too few clicks to judge","WATCH: undecided")))))))</f>
        <v/>
      </c>
      <c r="K792" s="24">
        <f>IF(OR($A792="",LEFT(TRIM($A792),5)="Total"),0,1)</f>
        <v/>
      </c>
    </row>
    <row r="793">
      <c r="F793" s="23">
        <f>IF(OR($A793="",LEFT(TRIM($A793),5)="Total"),"",IF(OR(IF($M$4="",FALSE,ISNUMBER(SEARCH($M$4,$A793))),IF($M$5="",FALSE,ISNUMBER(SEARCH($M$5,$A793))),IF($M$6="",FALSE,ISNUMBER(SEARCH($M$6,$A793))),IF($M$7="",FALSE,ISNUMBER(SEARCH($M$7,$A793))),IF($M$8="",FALSE,ISNUMBER(SEARCH($M$8,$A793)))),"match","no match"))</f>
        <v/>
      </c>
      <c r="G793" s="12">
        <f>IF(OR(OR($A793="",LEFT(TRIM($A793),5)="Total"),NOT(ISNUMBER($C793)),$C793=0),"",$D793/$C793)</f>
        <v/>
      </c>
      <c r="H793" s="12">
        <f>IF($G793="","",MAX(0,(($D793/$C793)+$M$13^2/(2*$C793))/(1+$M$13^2/$C793)-$M$13*SQRT(($D793/$C793)*(1-$D793/$C793)/$C793+$M$13^2/(4*$C793^2))/(1+$M$13^2/$C793)))</f>
        <v/>
      </c>
      <c r="I793" s="12">
        <f>IF($G793="","",MIN(1,(($D793/$C793)+$M$13^2/(2*$C793))/(1+$M$13^2/$C793)+$M$13*SQRT(($D793/$C793)*(1-$D793/$C793)/$C793+$M$13^2/(4*$C793^2))/(1+$M$13^2/$C793)))</f>
        <v/>
      </c>
      <c r="J793" s="23">
        <f>IF($A793="","",IF(LEFT(TRIM($A793),5)="Total","ignored: a Total row",IF($F793="no match","BLOCK NOW: nothing to do with what you sell",IF($G793="","WATCH: no clicks yet",IF($I793&lt;$M$14,"BLOCK: had a fair chance, confidently below",IF($H793&gt;$M$14,"KEEP: confidently above the benchmark",IF($C793&lt;$M$15,"WATCH: too few clicks to judge","WATCH: undecided")))))))</f>
        <v/>
      </c>
      <c r="K793" s="24">
        <f>IF(OR($A793="",LEFT(TRIM($A793),5)="Total"),0,1)</f>
        <v/>
      </c>
    </row>
    <row r="794">
      <c r="F794" s="23">
        <f>IF(OR($A794="",LEFT(TRIM($A794),5)="Total"),"",IF(OR(IF($M$4="",FALSE,ISNUMBER(SEARCH($M$4,$A794))),IF($M$5="",FALSE,ISNUMBER(SEARCH($M$5,$A794))),IF($M$6="",FALSE,ISNUMBER(SEARCH($M$6,$A794))),IF($M$7="",FALSE,ISNUMBER(SEARCH($M$7,$A794))),IF($M$8="",FALSE,ISNUMBER(SEARCH($M$8,$A794)))),"match","no match"))</f>
        <v/>
      </c>
      <c r="G794" s="12">
        <f>IF(OR(OR($A794="",LEFT(TRIM($A794),5)="Total"),NOT(ISNUMBER($C794)),$C794=0),"",$D794/$C794)</f>
        <v/>
      </c>
      <c r="H794" s="12">
        <f>IF($G794="","",MAX(0,(($D794/$C794)+$M$13^2/(2*$C794))/(1+$M$13^2/$C794)-$M$13*SQRT(($D794/$C794)*(1-$D794/$C794)/$C794+$M$13^2/(4*$C794^2))/(1+$M$13^2/$C794)))</f>
        <v/>
      </c>
      <c r="I794" s="12">
        <f>IF($G794="","",MIN(1,(($D794/$C794)+$M$13^2/(2*$C794))/(1+$M$13^2/$C794)+$M$13*SQRT(($D794/$C794)*(1-$D794/$C794)/$C794+$M$13^2/(4*$C794^2))/(1+$M$13^2/$C794)))</f>
        <v/>
      </c>
      <c r="J794" s="23">
        <f>IF($A794="","",IF(LEFT(TRIM($A794),5)="Total","ignored: a Total row",IF($F794="no match","BLOCK NOW: nothing to do with what you sell",IF($G794="","WATCH: no clicks yet",IF($I794&lt;$M$14,"BLOCK: had a fair chance, confidently below",IF($H794&gt;$M$14,"KEEP: confidently above the benchmark",IF($C794&lt;$M$15,"WATCH: too few clicks to judge","WATCH: undecided")))))))</f>
        <v/>
      </c>
      <c r="K794" s="24">
        <f>IF(OR($A794="",LEFT(TRIM($A794),5)="Total"),0,1)</f>
        <v/>
      </c>
    </row>
    <row r="795">
      <c r="F795" s="23">
        <f>IF(OR($A795="",LEFT(TRIM($A795),5)="Total"),"",IF(OR(IF($M$4="",FALSE,ISNUMBER(SEARCH($M$4,$A795))),IF($M$5="",FALSE,ISNUMBER(SEARCH($M$5,$A795))),IF($M$6="",FALSE,ISNUMBER(SEARCH($M$6,$A795))),IF($M$7="",FALSE,ISNUMBER(SEARCH($M$7,$A795))),IF($M$8="",FALSE,ISNUMBER(SEARCH($M$8,$A795)))),"match","no match"))</f>
        <v/>
      </c>
      <c r="G795" s="12">
        <f>IF(OR(OR($A795="",LEFT(TRIM($A795),5)="Total"),NOT(ISNUMBER($C795)),$C795=0),"",$D795/$C795)</f>
        <v/>
      </c>
      <c r="H795" s="12">
        <f>IF($G795="","",MAX(0,(($D795/$C795)+$M$13^2/(2*$C795))/(1+$M$13^2/$C795)-$M$13*SQRT(($D795/$C795)*(1-$D795/$C795)/$C795+$M$13^2/(4*$C795^2))/(1+$M$13^2/$C795)))</f>
        <v/>
      </c>
      <c r="I795" s="12">
        <f>IF($G795="","",MIN(1,(($D795/$C795)+$M$13^2/(2*$C795))/(1+$M$13^2/$C795)+$M$13*SQRT(($D795/$C795)*(1-$D795/$C795)/$C795+$M$13^2/(4*$C795^2))/(1+$M$13^2/$C795)))</f>
        <v/>
      </c>
      <c r="J795" s="23">
        <f>IF($A795="","",IF(LEFT(TRIM($A795),5)="Total","ignored: a Total row",IF($F795="no match","BLOCK NOW: nothing to do with what you sell",IF($G795="","WATCH: no clicks yet",IF($I795&lt;$M$14,"BLOCK: had a fair chance, confidently below",IF($H795&gt;$M$14,"KEEP: confidently above the benchmark",IF($C795&lt;$M$15,"WATCH: too few clicks to judge","WATCH: undecided")))))))</f>
        <v/>
      </c>
      <c r="K795" s="24">
        <f>IF(OR($A795="",LEFT(TRIM($A795),5)="Total"),0,1)</f>
        <v/>
      </c>
    </row>
    <row r="796">
      <c r="F796" s="23">
        <f>IF(OR($A796="",LEFT(TRIM($A796),5)="Total"),"",IF(OR(IF($M$4="",FALSE,ISNUMBER(SEARCH($M$4,$A796))),IF($M$5="",FALSE,ISNUMBER(SEARCH($M$5,$A796))),IF($M$6="",FALSE,ISNUMBER(SEARCH($M$6,$A796))),IF($M$7="",FALSE,ISNUMBER(SEARCH($M$7,$A796))),IF($M$8="",FALSE,ISNUMBER(SEARCH($M$8,$A796)))),"match","no match"))</f>
        <v/>
      </c>
      <c r="G796" s="12">
        <f>IF(OR(OR($A796="",LEFT(TRIM($A796),5)="Total"),NOT(ISNUMBER($C796)),$C796=0),"",$D796/$C796)</f>
        <v/>
      </c>
      <c r="H796" s="12">
        <f>IF($G796="","",MAX(0,(($D796/$C796)+$M$13^2/(2*$C796))/(1+$M$13^2/$C796)-$M$13*SQRT(($D796/$C796)*(1-$D796/$C796)/$C796+$M$13^2/(4*$C796^2))/(1+$M$13^2/$C796)))</f>
        <v/>
      </c>
      <c r="I796" s="12">
        <f>IF($G796="","",MIN(1,(($D796/$C796)+$M$13^2/(2*$C796))/(1+$M$13^2/$C796)+$M$13*SQRT(($D796/$C796)*(1-$D796/$C796)/$C796+$M$13^2/(4*$C796^2))/(1+$M$13^2/$C796)))</f>
        <v/>
      </c>
      <c r="J796" s="23">
        <f>IF($A796="","",IF(LEFT(TRIM($A796),5)="Total","ignored: a Total row",IF($F796="no match","BLOCK NOW: nothing to do with what you sell",IF($G796="","WATCH: no clicks yet",IF($I796&lt;$M$14,"BLOCK: had a fair chance, confidently below",IF($H796&gt;$M$14,"KEEP: confidently above the benchmark",IF($C796&lt;$M$15,"WATCH: too few clicks to judge","WATCH: undecided")))))))</f>
        <v/>
      </c>
      <c r="K796" s="24">
        <f>IF(OR($A796="",LEFT(TRIM($A796),5)="Total"),0,1)</f>
        <v/>
      </c>
    </row>
    <row r="797">
      <c r="F797" s="23">
        <f>IF(OR($A797="",LEFT(TRIM($A797),5)="Total"),"",IF(OR(IF($M$4="",FALSE,ISNUMBER(SEARCH($M$4,$A797))),IF($M$5="",FALSE,ISNUMBER(SEARCH($M$5,$A797))),IF($M$6="",FALSE,ISNUMBER(SEARCH($M$6,$A797))),IF($M$7="",FALSE,ISNUMBER(SEARCH($M$7,$A797))),IF($M$8="",FALSE,ISNUMBER(SEARCH($M$8,$A797)))),"match","no match"))</f>
        <v/>
      </c>
      <c r="G797" s="12">
        <f>IF(OR(OR($A797="",LEFT(TRIM($A797),5)="Total"),NOT(ISNUMBER($C797)),$C797=0),"",$D797/$C797)</f>
        <v/>
      </c>
      <c r="H797" s="12">
        <f>IF($G797="","",MAX(0,(($D797/$C797)+$M$13^2/(2*$C797))/(1+$M$13^2/$C797)-$M$13*SQRT(($D797/$C797)*(1-$D797/$C797)/$C797+$M$13^2/(4*$C797^2))/(1+$M$13^2/$C797)))</f>
        <v/>
      </c>
      <c r="I797" s="12">
        <f>IF($G797="","",MIN(1,(($D797/$C797)+$M$13^2/(2*$C797))/(1+$M$13^2/$C797)+$M$13*SQRT(($D797/$C797)*(1-$D797/$C797)/$C797+$M$13^2/(4*$C797^2))/(1+$M$13^2/$C797)))</f>
        <v/>
      </c>
      <c r="J797" s="23">
        <f>IF($A797="","",IF(LEFT(TRIM($A797),5)="Total","ignored: a Total row",IF($F797="no match","BLOCK NOW: nothing to do with what you sell",IF($G797="","WATCH: no clicks yet",IF($I797&lt;$M$14,"BLOCK: had a fair chance, confidently below",IF($H797&gt;$M$14,"KEEP: confidently above the benchmark",IF($C797&lt;$M$15,"WATCH: too few clicks to judge","WATCH: undecided")))))))</f>
        <v/>
      </c>
      <c r="K797" s="24">
        <f>IF(OR($A797="",LEFT(TRIM($A797),5)="Total"),0,1)</f>
        <v/>
      </c>
    </row>
    <row r="798">
      <c r="F798" s="23">
        <f>IF(OR($A798="",LEFT(TRIM($A798),5)="Total"),"",IF(OR(IF($M$4="",FALSE,ISNUMBER(SEARCH($M$4,$A798))),IF($M$5="",FALSE,ISNUMBER(SEARCH($M$5,$A798))),IF($M$6="",FALSE,ISNUMBER(SEARCH($M$6,$A798))),IF($M$7="",FALSE,ISNUMBER(SEARCH($M$7,$A798))),IF($M$8="",FALSE,ISNUMBER(SEARCH($M$8,$A798)))),"match","no match"))</f>
        <v/>
      </c>
      <c r="G798" s="12">
        <f>IF(OR(OR($A798="",LEFT(TRIM($A798),5)="Total"),NOT(ISNUMBER($C798)),$C798=0),"",$D798/$C798)</f>
        <v/>
      </c>
      <c r="H798" s="12">
        <f>IF($G798="","",MAX(0,(($D798/$C798)+$M$13^2/(2*$C798))/(1+$M$13^2/$C798)-$M$13*SQRT(($D798/$C798)*(1-$D798/$C798)/$C798+$M$13^2/(4*$C798^2))/(1+$M$13^2/$C798)))</f>
        <v/>
      </c>
      <c r="I798" s="12">
        <f>IF($G798="","",MIN(1,(($D798/$C798)+$M$13^2/(2*$C798))/(1+$M$13^2/$C798)+$M$13*SQRT(($D798/$C798)*(1-$D798/$C798)/$C798+$M$13^2/(4*$C798^2))/(1+$M$13^2/$C798)))</f>
        <v/>
      </c>
      <c r="J798" s="23">
        <f>IF($A798="","",IF(LEFT(TRIM($A798),5)="Total","ignored: a Total row",IF($F798="no match","BLOCK NOW: nothing to do with what you sell",IF($G798="","WATCH: no clicks yet",IF($I798&lt;$M$14,"BLOCK: had a fair chance, confidently below",IF($H798&gt;$M$14,"KEEP: confidently above the benchmark",IF($C798&lt;$M$15,"WATCH: too few clicks to judge","WATCH: undecided")))))))</f>
        <v/>
      </c>
      <c r="K798" s="24">
        <f>IF(OR($A798="",LEFT(TRIM($A798),5)="Total"),0,1)</f>
        <v/>
      </c>
    </row>
    <row r="799">
      <c r="F799" s="23">
        <f>IF(OR($A799="",LEFT(TRIM($A799),5)="Total"),"",IF(OR(IF($M$4="",FALSE,ISNUMBER(SEARCH($M$4,$A799))),IF($M$5="",FALSE,ISNUMBER(SEARCH($M$5,$A799))),IF($M$6="",FALSE,ISNUMBER(SEARCH($M$6,$A799))),IF($M$7="",FALSE,ISNUMBER(SEARCH($M$7,$A799))),IF($M$8="",FALSE,ISNUMBER(SEARCH($M$8,$A799)))),"match","no match"))</f>
        <v/>
      </c>
      <c r="G799" s="12">
        <f>IF(OR(OR($A799="",LEFT(TRIM($A799),5)="Total"),NOT(ISNUMBER($C799)),$C799=0),"",$D799/$C799)</f>
        <v/>
      </c>
      <c r="H799" s="12">
        <f>IF($G799="","",MAX(0,(($D799/$C799)+$M$13^2/(2*$C799))/(1+$M$13^2/$C799)-$M$13*SQRT(($D799/$C799)*(1-$D799/$C799)/$C799+$M$13^2/(4*$C799^2))/(1+$M$13^2/$C799)))</f>
        <v/>
      </c>
      <c r="I799" s="12">
        <f>IF($G799="","",MIN(1,(($D799/$C799)+$M$13^2/(2*$C799))/(1+$M$13^2/$C799)+$M$13*SQRT(($D799/$C799)*(1-$D799/$C799)/$C799+$M$13^2/(4*$C799^2))/(1+$M$13^2/$C799)))</f>
        <v/>
      </c>
      <c r="J799" s="23">
        <f>IF($A799="","",IF(LEFT(TRIM($A799),5)="Total","ignored: a Total row",IF($F799="no match","BLOCK NOW: nothing to do with what you sell",IF($G799="","WATCH: no clicks yet",IF($I799&lt;$M$14,"BLOCK: had a fair chance, confidently below",IF($H799&gt;$M$14,"KEEP: confidently above the benchmark",IF($C799&lt;$M$15,"WATCH: too few clicks to judge","WATCH: undecided")))))))</f>
        <v/>
      </c>
      <c r="K799" s="24">
        <f>IF(OR($A799="",LEFT(TRIM($A799),5)="Total"),0,1)</f>
        <v/>
      </c>
    </row>
    <row r="800">
      <c r="F800" s="23">
        <f>IF(OR($A800="",LEFT(TRIM($A800),5)="Total"),"",IF(OR(IF($M$4="",FALSE,ISNUMBER(SEARCH($M$4,$A800))),IF($M$5="",FALSE,ISNUMBER(SEARCH($M$5,$A800))),IF($M$6="",FALSE,ISNUMBER(SEARCH($M$6,$A800))),IF($M$7="",FALSE,ISNUMBER(SEARCH($M$7,$A800))),IF($M$8="",FALSE,ISNUMBER(SEARCH($M$8,$A800)))),"match","no match"))</f>
        <v/>
      </c>
      <c r="G800" s="12">
        <f>IF(OR(OR($A800="",LEFT(TRIM($A800),5)="Total"),NOT(ISNUMBER($C800)),$C800=0),"",$D800/$C800)</f>
        <v/>
      </c>
      <c r="H800" s="12">
        <f>IF($G800="","",MAX(0,(($D800/$C800)+$M$13^2/(2*$C800))/(1+$M$13^2/$C800)-$M$13*SQRT(($D800/$C800)*(1-$D800/$C800)/$C800+$M$13^2/(4*$C800^2))/(1+$M$13^2/$C800)))</f>
        <v/>
      </c>
      <c r="I800" s="12">
        <f>IF($G800="","",MIN(1,(($D800/$C800)+$M$13^2/(2*$C800))/(1+$M$13^2/$C800)+$M$13*SQRT(($D800/$C800)*(1-$D800/$C800)/$C800+$M$13^2/(4*$C800^2))/(1+$M$13^2/$C800)))</f>
        <v/>
      </c>
      <c r="J800" s="23">
        <f>IF($A800="","",IF(LEFT(TRIM($A800),5)="Total","ignored: a Total row",IF($F800="no match","BLOCK NOW: nothing to do with what you sell",IF($G800="","WATCH: no clicks yet",IF($I800&lt;$M$14,"BLOCK: had a fair chance, confidently below",IF($H800&gt;$M$14,"KEEP: confidently above the benchmark",IF($C800&lt;$M$15,"WATCH: too few clicks to judge","WATCH: undecided")))))))</f>
        <v/>
      </c>
      <c r="K800" s="24">
        <f>IF(OR($A800="",LEFT(TRIM($A800),5)="Total"),0,1)</f>
        <v/>
      </c>
    </row>
    <row r="801">
      <c r="F801" s="23">
        <f>IF(OR($A801="",LEFT(TRIM($A801),5)="Total"),"",IF(OR(IF($M$4="",FALSE,ISNUMBER(SEARCH($M$4,$A801))),IF($M$5="",FALSE,ISNUMBER(SEARCH($M$5,$A801))),IF($M$6="",FALSE,ISNUMBER(SEARCH($M$6,$A801))),IF($M$7="",FALSE,ISNUMBER(SEARCH($M$7,$A801))),IF($M$8="",FALSE,ISNUMBER(SEARCH($M$8,$A801)))),"match","no match"))</f>
        <v/>
      </c>
      <c r="G801" s="12">
        <f>IF(OR(OR($A801="",LEFT(TRIM($A801),5)="Total"),NOT(ISNUMBER($C801)),$C801=0),"",$D801/$C801)</f>
        <v/>
      </c>
      <c r="H801" s="12">
        <f>IF($G801="","",MAX(0,(($D801/$C801)+$M$13^2/(2*$C801))/(1+$M$13^2/$C801)-$M$13*SQRT(($D801/$C801)*(1-$D801/$C801)/$C801+$M$13^2/(4*$C801^2))/(1+$M$13^2/$C801)))</f>
        <v/>
      </c>
      <c r="I801" s="12">
        <f>IF($G801="","",MIN(1,(($D801/$C801)+$M$13^2/(2*$C801))/(1+$M$13^2/$C801)+$M$13*SQRT(($D801/$C801)*(1-$D801/$C801)/$C801+$M$13^2/(4*$C801^2))/(1+$M$13^2/$C801)))</f>
        <v/>
      </c>
      <c r="J801" s="23">
        <f>IF($A801="","",IF(LEFT(TRIM($A801),5)="Total","ignored: a Total row",IF($F801="no match","BLOCK NOW: nothing to do with what you sell",IF($G801="","WATCH: no clicks yet",IF($I801&lt;$M$14,"BLOCK: had a fair chance, confidently below",IF($H801&gt;$M$14,"KEEP: confidently above the benchmark",IF($C801&lt;$M$15,"WATCH: too few clicks to judge","WATCH: undecided")))))))</f>
        <v/>
      </c>
      <c r="K801" s="24">
        <f>IF(OR($A801="",LEFT(TRIM($A801),5)="Total"),0,1)</f>
        <v/>
      </c>
    </row>
    <row r="802">
      <c r="F802" s="23">
        <f>IF(OR($A802="",LEFT(TRIM($A802),5)="Total"),"",IF(OR(IF($M$4="",FALSE,ISNUMBER(SEARCH($M$4,$A802))),IF($M$5="",FALSE,ISNUMBER(SEARCH($M$5,$A802))),IF($M$6="",FALSE,ISNUMBER(SEARCH($M$6,$A802))),IF($M$7="",FALSE,ISNUMBER(SEARCH($M$7,$A802))),IF($M$8="",FALSE,ISNUMBER(SEARCH($M$8,$A802)))),"match","no match"))</f>
        <v/>
      </c>
      <c r="G802" s="12">
        <f>IF(OR(OR($A802="",LEFT(TRIM($A802),5)="Total"),NOT(ISNUMBER($C802)),$C802=0),"",$D802/$C802)</f>
        <v/>
      </c>
      <c r="H802" s="12">
        <f>IF($G802="","",MAX(0,(($D802/$C802)+$M$13^2/(2*$C802))/(1+$M$13^2/$C802)-$M$13*SQRT(($D802/$C802)*(1-$D802/$C802)/$C802+$M$13^2/(4*$C802^2))/(1+$M$13^2/$C802)))</f>
        <v/>
      </c>
      <c r="I802" s="12">
        <f>IF($G802="","",MIN(1,(($D802/$C802)+$M$13^2/(2*$C802))/(1+$M$13^2/$C802)+$M$13*SQRT(($D802/$C802)*(1-$D802/$C802)/$C802+$M$13^2/(4*$C802^2))/(1+$M$13^2/$C802)))</f>
        <v/>
      </c>
      <c r="J802" s="23">
        <f>IF($A802="","",IF(LEFT(TRIM($A802),5)="Total","ignored: a Total row",IF($F802="no match","BLOCK NOW: nothing to do with what you sell",IF($G802="","WATCH: no clicks yet",IF($I802&lt;$M$14,"BLOCK: had a fair chance, confidently below",IF($H802&gt;$M$14,"KEEP: confidently above the benchmark",IF($C802&lt;$M$15,"WATCH: too few clicks to judge","WATCH: undecided")))))))</f>
        <v/>
      </c>
      <c r="K802" s="24">
        <f>IF(OR($A802="",LEFT(TRIM($A802),5)="Total"),0,1)</f>
        <v/>
      </c>
    </row>
    <row r="803">
      <c r="F803" s="23">
        <f>IF(OR($A803="",LEFT(TRIM($A803),5)="Total"),"",IF(OR(IF($M$4="",FALSE,ISNUMBER(SEARCH($M$4,$A803))),IF($M$5="",FALSE,ISNUMBER(SEARCH($M$5,$A803))),IF($M$6="",FALSE,ISNUMBER(SEARCH($M$6,$A803))),IF($M$7="",FALSE,ISNUMBER(SEARCH($M$7,$A803))),IF($M$8="",FALSE,ISNUMBER(SEARCH($M$8,$A803)))),"match","no match"))</f>
        <v/>
      </c>
      <c r="G803" s="12">
        <f>IF(OR(OR($A803="",LEFT(TRIM($A803),5)="Total"),NOT(ISNUMBER($C803)),$C803=0),"",$D803/$C803)</f>
        <v/>
      </c>
      <c r="H803" s="12">
        <f>IF($G803="","",MAX(0,(($D803/$C803)+$M$13^2/(2*$C803))/(1+$M$13^2/$C803)-$M$13*SQRT(($D803/$C803)*(1-$D803/$C803)/$C803+$M$13^2/(4*$C803^2))/(1+$M$13^2/$C803)))</f>
        <v/>
      </c>
      <c r="I803" s="12">
        <f>IF($G803="","",MIN(1,(($D803/$C803)+$M$13^2/(2*$C803))/(1+$M$13^2/$C803)+$M$13*SQRT(($D803/$C803)*(1-$D803/$C803)/$C803+$M$13^2/(4*$C803^2))/(1+$M$13^2/$C803)))</f>
        <v/>
      </c>
      <c r="J803" s="23">
        <f>IF($A803="","",IF(LEFT(TRIM($A803),5)="Total","ignored: a Total row",IF($F803="no match","BLOCK NOW: nothing to do with what you sell",IF($G803="","WATCH: no clicks yet",IF($I803&lt;$M$14,"BLOCK: had a fair chance, confidently below",IF($H803&gt;$M$14,"KEEP: confidently above the benchmark",IF($C803&lt;$M$15,"WATCH: too few clicks to judge","WATCH: undecided")))))))</f>
        <v/>
      </c>
      <c r="K803" s="24">
        <f>IF(OR($A803="",LEFT(TRIM($A803),5)="Total"),0,1)</f>
        <v/>
      </c>
    </row>
    <row r="804">
      <c r="F804" s="23">
        <f>IF(OR($A804="",LEFT(TRIM($A804),5)="Total"),"",IF(OR(IF($M$4="",FALSE,ISNUMBER(SEARCH($M$4,$A804))),IF($M$5="",FALSE,ISNUMBER(SEARCH($M$5,$A804))),IF($M$6="",FALSE,ISNUMBER(SEARCH($M$6,$A804))),IF($M$7="",FALSE,ISNUMBER(SEARCH($M$7,$A804))),IF($M$8="",FALSE,ISNUMBER(SEARCH($M$8,$A804)))),"match","no match"))</f>
        <v/>
      </c>
      <c r="G804" s="12">
        <f>IF(OR(OR($A804="",LEFT(TRIM($A804),5)="Total"),NOT(ISNUMBER($C804)),$C804=0),"",$D804/$C804)</f>
        <v/>
      </c>
      <c r="H804" s="12">
        <f>IF($G804="","",MAX(0,(($D804/$C804)+$M$13^2/(2*$C804))/(1+$M$13^2/$C804)-$M$13*SQRT(($D804/$C804)*(1-$D804/$C804)/$C804+$M$13^2/(4*$C804^2))/(1+$M$13^2/$C804)))</f>
        <v/>
      </c>
      <c r="I804" s="12">
        <f>IF($G804="","",MIN(1,(($D804/$C804)+$M$13^2/(2*$C804))/(1+$M$13^2/$C804)+$M$13*SQRT(($D804/$C804)*(1-$D804/$C804)/$C804+$M$13^2/(4*$C804^2))/(1+$M$13^2/$C804)))</f>
        <v/>
      </c>
      <c r="J804" s="23">
        <f>IF($A804="","",IF(LEFT(TRIM($A804),5)="Total","ignored: a Total row",IF($F804="no match","BLOCK NOW: nothing to do with what you sell",IF($G804="","WATCH: no clicks yet",IF($I804&lt;$M$14,"BLOCK: had a fair chance, confidently below",IF($H804&gt;$M$14,"KEEP: confidently above the benchmark",IF($C804&lt;$M$15,"WATCH: too few clicks to judge","WATCH: undecided")))))))</f>
        <v/>
      </c>
      <c r="K804" s="24">
        <f>IF(OR($A804="",LEFT(TRIM($A804),5)="Total"),0,1)</f>
        <v/>
      </c>
    </row>
    <row r="805">
      <c r="F805" s="23">
        <f>IF(OR($A805="",LEFT(TRIM($A805),5)="Total"),"",IF(OR(IF($M$4="",FALSE,ISNUMBER(SEARCH($M$4,$A805))),IF($M$5="",FALSE,ISNUMBER(SEARCH($M$5,$A805))),IF($M$6="",FALSE,ISNUMBER(SEARCH($M$6,$A805))),IF($M$7="",FALSE,ISNUMBER(SEARCH($M$7,$A805))),IF($M$8="",FALSE,ISNUMBER(SEARCH($M$8,$A805)))),"match","no match"))</f>
        <v/>
      </c>
      <c r="G805" s="12">
        <f>IF(OR(OR($A805="",LEFT(TRIM($A805),5)="Total"),NOT(ISNUMBER($C805)),$C805=0),"",$D805/$C805)</f>
        <v/>
      </c>
      <c r="H805" s="12">
        <f>IF($G805="","",MAX(0,(($D805/$C805)+$M$13^2/(2*$C805))/(1+$M$13^2/$C805)-$M$13*SQRT(($D805/$C805)*(1-$D805/$C805)/$C805+$M$13^2/(4*$C805^2))/(1+$M$13^2/$C805)))</f>
        <v/>
      </c>
      <c r="I805" s="12">
        <f>IF($G805="","",MIN(1,(($D805/$C805)+$M$13^2/(2*$C805))/(1+$M$13^2/$C805)+$M$13*SQRT(($D805/$C805)*(1-$D805/$C805)/$C805+$M$13^2/(4*$C805^2))/(1+$M$13^2/$C805)))</f>
        <v/>
      </c>
      <c r="J805" s="23">
        <f>IF($A805="","",IF(LEFT(TRIM($A805),5)="Total","ignored: a Total row",IF($F805="no match","BLOCK NOW: nothing to do with what you sell",IF($G805="","WATCH: no clicks yet",IF($I805&lt;$M$14,"BLOCK: had a fair chance, confidently below",IF($H805&gt;$M$14,"KEEP: confidently above the benchmark",IF($C805&lt;$M$15,"WATCH: too few clicks to judge","WATCH: undecided")))))))</f>
        <v/>
      </c>
      <c r="K805" s="24">
        <f>IF(OR($A805="",LEFT(TRIM($A805),5)="Total"),0,1)</f>
        <v/>
      </c>
    </row>
    <row r="806">
      <c r="F806" s="23">
        <f>IF(OR($A806="",LEFT(TRIM($A806),5)="Total"),"",IF(OR(IF($M$4="",FALSE,ISNUMBER(SEARCH($M$4,$A806))),IF($M$5="",FALSE,ISNUMBER(SEARCH($M$5,$A806))),IF($M$6="",FALSE,ISNUMBER(SEARCH($M$6,$A806))),IF($M$7="",FALSE,ISNUMBER(SEARCH($M$7,$A806))),IF($M$8="",FALSE,ISNUMBER(SEARCH($M$8,$A806)))),"match","no match"))</f>
        <v/>
      </c>
      <c r="G806" s="12">
        <f>IF(OR(OR($A806="",LEFT(TRIM($A806),5)="Total"),NOT(ISNUMBER($C806)),$C806=0),"",$D806/$C806)</f>
        <v/>
      </c>
      <c r="H806" s="12">
        <f>IF($G806="","",MAX(0,(($D806/$C806)+$M$13^2/(2*$C806))/(1+$M$13^2/$C806)-$M$13*SQRT(($D806/$C806)*(1-$D806/$C806)/$C806+$M$13^2/(4*$C806^2))/(1+$M$13^2/$C806)))</f>
        <v/>
      </c>
      <c r="I806" s="12">
        <f>IF($G806="","",MIN(1,(($D806/$C806)+$M$13^2/(2*$C806))/(1+$M$13^2/$C806)+$M$13*SQRT(($D806/$C806)*(1-$D806/$C806)/$C806+$M$13^2/(4*$C806^2))/(1+$M$13^2/$C806)))</f>
        <v/>
      </c>
      <c r="J806" s="23">
        <f>IF($A806="","",IF(LEFT(TRIM($A806),5)="Total","ignored: a Total row",IF($F806="no match","BLOCK NOW: nothing to do with what you sell",IF($G806="","WATCH: no clicks yet",IF($I806&lt;$M$14,"BLOCK: had a fair chance, confidently below",IF($H806&gt;$M$14,"KEEP: confidently above the benchmark",IF($C806&lt;$M$15,"WATCH: too few clicks to judge","WATCH: undecided")))))))</f>
        <v/>
      </c>
      <c r="K806" s="24">
        <f>IF(OR($A806="",LEFT(TRIM($A806),5)="Total"),0,1)</f>
        <v/>
      </c>
    </row>
    <row r="807">
      <c r="F807" s="23">
        <f>IF(OR($A807="",LEFT(TRIM($A807),5)="Total"),"",IF(OR(IF($M$4="",FALSE,ISNUMBER(SEARCH($M$4,$A807))),IF($M$5="",FALSE,ISNUMBER(SEARCH($M$5,$A807))),IF($M$6="",FALSE,ISNUMBER(SEARCH($M$6,$A807))),IF($M$7="",FALSE,ISNUMBER(SEARCH($M$7,$A807))),IF($M$8="",FALSE,ISNUMBER(SEARCH($M$8,$A807)))),"match","no match"))</f>
        <v/>
      </c>
      <c r="G807" s="12">
        <f>IF(OR(OR($A807="",LEFT(TRIM($A807),5)="Total"),NOT(ISNUMBER($C807)),$C807=0),"",$D807/$C807)</f>
        <v/>
      </c>
      <c r="H807" s="12">
        <f>IF($G807="","",MAX(0,(($D807/$C807)+$M$13^2/(2*$C807))/(1+$M$13^2/$C807)-$M$13*SQRT(($D807/$C807)*(1-$D807/$C807)/$C807+$M$13^2/(4*$C807^2))/(1+$M$13^2/$C807)))</f>
        <v/>
      </c>
      <c r="I807" s="12">
        <f>IF($G807="","",MIN(1,(($D807/$C807)+$M$13^2/(2*$C807))/(1+$M$13^2/$C807)+$M$13*SQRT(($D807/$C807)*(1-$D807/$C807)/$C807+$M$13^2/(4*$C807^2))/(1+$M$13^2/$C807)))</f>
        <v/>
      </c>
      <c r="J807" s="23">
        <f>IF($A807="","",IF(LEFT(TRIM($A807),5)="Total","ignored: a Total row",IF($F807="no match","BLOCK NOW: nothing to do with what you sell",IF($G807="","WATCH: no clicks yet",IF($I807&lt;$M$14,"BLOCK: had a fair chance, confidently below",IF($H807&gt;$M$14,"KEEP: confidently above the benchmark",IF($C807&lt;$M$15,"WATCH: too few clicks to judge","WATCH: undecided")))))))</f>
        <v/>
      </c>
      <c r="K807" s="24">
        <f>IF(OR($A807="",LEFT(TRIM($A807),5)="Total"),0,1)</f>
        <v/>
      </c>
    </row>
    <row r="808">
      <c r="F808" s="23">
        <f>IF(OR($A808="",LEFT(TRIM($A808),5)="Total"),"",IF(OR(IF($M$4="",FALSE,ISNUMBER(SEARCH($M$4,$A808))),IF($M$5="",FALSE,ISNUMBER(SEARCH($M$5,$A808))),IF($M$6="",FALSE,ISNUMBER(SEARCH($M$6,$A808))),IF($M$7="",FALSE,ISNUMBER(SEARCH($M$7,$A808))),IF($M$8="",FALSE,ISNUMBER(SEARCH($M$8,$A808)))),"match","no match"))</f>
        <v/>
      </c>
      <c r="G808" s="12">
        <f>IF(OR(OR($A808="",LEFT(TRIM($A808),5)="Total"),NOT(ISNUMBER($C808)),$C808=0),"",$D808/$C808)</f>
        <v/>
      </c>
      <c r="H808" s="12">
        <f>IF($G808="","",MAX(0,(($D808/$C808)+$M$13^2/(2*$C808))/(1+$M$13^2/$C808)-$M$13*SQRT(($D808/$C808)*(1-$D808/$C808)/$C808+$M$13^2/(4*$C808^2))/(1+$M$13^2/$C808)))</f>
        <v/>
      </c>
      <c r="I808" s="12">
        <f>IF($G808="","",MIN(1,(($D808/$C808)+$M$13^2/(2*$C808))/(1+$M$13^2/$C808)+$M$13*SQRT(($D808/$C808)*(1-$D808/$C808)/$C808+$M$13^2/(4*$C808^2))/(1+$M$13^2/$C808)))</f>
        <v/>
      </c>
      <c r="J808" s="23">
        <f>IF($A808="","",IF(LEFT(TRIM($A808),5)="Total","ignored: a Total row",IF($F808="no match","BLOCK NOW: nothing to do with what you sell",IF($G808="","WATCH: no clicks yet",IF($I808&lt;$M$14,"BLOCK: had a fair chance, confidently below",IF($H808&gt;$M$14,"KEEP: confidently above the benchmark",IF($C808&lt;$M$15,"WATCH: too few clicks to judge","WATCH: undecided")))))))</f>
        <v/>
      </c>
      <c r="K808" s="24">
        <f>IF(OR($A808="",LEFT(TRIM($A808),5)="Total"),0,1)</f>
        <v/>
      </c>
    </row>
    <row r="809">
      <c r="F809" s="23">
        <f>IF(OR($A809="",LEFT(TRIM($A809),5)="Total"),"",IF(OR(IF($M$4="",FALSE,ISNUMBER(SEARCH($M$4,$A809))),IF($M$5="",FALSE,ISNUMBER(SEARCH($M$5,$A809))),IF($M$6="",FALSE,ISNUMBER(SEARCH($M$6,$A809))),IF($M$7="",FALSE,ISNUMBER(SEARCH($M$7,$A809))),IF($M$8="",FALSE,ISNUMBER(SEARCH($M$8,$A809)))),"match","no match"))</f>
        <v/>
      </c>
      <c r="G809" s="12">
        <f>IF(OR(OR($A809="",LEFT(TRIM($A809),5)="Total"),NOT(ISNUMBER($C809)),$C809=0),"",$D809/$C809)</f>
        <v/>
      </c>
      <c r="H809" s="12">
        <f>IF($G809="","",MAX(0,(($D809/$C809)+$M$13^2/(2*$C809))/(1+$M$13^2/$C809)-$M$13*SQRT(($D809/$C809)*(1-$D809/$C809)/$C809+$M$13^2/(4*$C809^2))/(1+$M$13^2/$C809)))</f>
        <v/>
      </c>
      <c r="I809" s="12">
        <f>IF($G809="","",MIN(1,(($D809/$C809)+$M$13^2/(2*$C809))/(1+$M$13^2/$C809)+$M$13*SQRT(($D809/$C809)*(1-$D809/$C809)/$C809+$M$13^2/(4*$C809^2))/(1+$M$13^2/$C809)))</f>
        <v/>
      </c>
      <c r="J809" s="23">
        <f>IF($A809="","",IF(LEFT(TRIM($A809),5)="Total","ignored: a Total row",IF($F809="no match","BLOCK NOW: nothing to do with what you sell",IF($G809="","WATCH: no clicks yet",IF($I809&lt;$M$14,"BLOCK: had a fair chance, confidently below",IF($H809&gt;$M$14,"KEEP: confidently above the benchmark",IF($C809&lt;$M$15,"WATCH: too few clicks to judge","WATCH: undecided")))))))</f>
        <v/>
      </c>
      <c r="K809" s="24">
        <f>IF(OR($A809="",LEFT(TRIM($A809),5)="Total"),0,1)</f>
        <v/>
      </c>
    </row>
    <row r="810">
      <c r="F810" s="23">
        <f>IF(OR($A810="",LEFT(TRIM($A810),5)="Total"),"",IF(OR(IF($M$4="",FALSE,ISNUMBER(SEARCH($M$4,$A810))),IF($M$5="",FALSE,ISNUMBER(SEARCH($M$5,$A810))),IF($M$6="",FALSE,ISNUMBER(SEARCH($M$6,$A810))),IF($M$7="",FALSE,ISNUMBER(SEARCH($M$7,$A810))),IF($M$8="",FALSE,ISNUMBER(SEARCH($M$8,$A810)))),"match","no match"))</f>
        <v/>
      </c>
      <c r="G810" s="12">
        <f>IF(OR(OR($A810="",LEFT(TRIM($A810),5)="Total"),NOT(ISNUMBER($C810)),$C810=0),"",$D810/$C810)</f>
        <v/>
      </c>
      <c r="H810" s="12">
        <f>IF($G810="","",MAX(0,(($D810/$C810)+$M$13^2/(2*$C810))/(1+$M$13^2/$C810)-$M$13*SQRT(($D810/$C810)*(1-$D810/$C810)/$C810+$M$13^2/(4*$C810^2))/(1+$M$13^2/$C810)))</f>
        <v/>
      </c>
      <c r="I810" s="12">
        <f>IF($G810="","",MIN(1,(($D810/$C810)+$M$13^2/(2*$C810))/(1+$M$13^2/$C810)+$M$13*SQRT(($D810/$C810)*(1-$D810/$C810)/$C810+$M$13^2/(4*$C810^2))/(1+$M$13^2/$C810)))</f>
        <v/>
      </c>
      <c r="J810" s="23">
        <f>IF($A810="","",IF(LEFT(TRIM($A810),5)="Total","ignored: a Total row",IF($F810="no match","BLOCK NOW: nothing to do with what you sell",IF($G810="","WATCH: no clicks yet",IF($I810&lt;$M$14,"BLOCK: had a fair chance, confidently below",IF($H810&gt;$M$14,"KEEP: confidently above the benchmark",IF($C810&lt;$M$15,"WATCH: too few clicks to judge","WATCH: undecided")))))))</f>
        <v/>
      </c>
      <c r="K810" s="24">
        <f>IF(OR($A810="",LEFT(TRIM($A810),5)="Total"),0,1)</f>
        <v/>
      </c>
    </row>
    <row r="811">
      <c r="F811" s="23">
        <f>IF(OR($A811="",LEFT(TRIM($A811),5)="Total"),"",IF(OR(IF($M$4="",FALSE,ISNUMBER(SEARCH($M$4,$A811))),IF($M$5="",FALSE,ISNUMBER(SEARCH($M$5,$A811))),IF($M$6="",FALSE,ISNUMBER(SEARCH($M$6,$A811))),IF($M$7="",FALSE,ISNUMBER(SEARCH($M$7,$A811))),IF($M$8="",FALSE,ISNUMBER(SEARCH($M$8,$A811)))),"match","no match"))</f>
        <v/>
      </c>
      <c r="G811" s="12">
        <f>IF(OR(OR($A811="",LEFT(TRIM($A811),5)="Total"),NOT(ISNUMBER($C811)),$C811=0),"",$D811/$C811)</f>
        <v/>
      </c>
      <c r="H811" s="12">
        <f>IF($G811="","",MAX(0,(($D811/$C811)+$M$13^2/(2*$C811))/(1+$M$13^2/$C811)-$M$13*SQRT(($D811/$C811)*(1-$D811/$C811)/$C811+$M$13^2/(4*$C811^2))/(1+$M$13^2/$C811)))</f>
        <v/>
      </c>
      <c r="I811" s="12">
        <f>IF($G811="","",MIN(1,(($D811/$C811)+$M$13^2/(2*$C811))/(1+$M$13^2/$C811)+$M$13*SQRT(($D811/$C811)*(1-$D811/$C811)/$C811+$M$13^2/(4*$C811^2))/(1+$M$13^2/$C811)))</f>
        <v/>
      </c>
      <c r="J811" s="23">
        <f>IF($A811="","",IF(LEFT(TRIM($A811),5)="Total","ignored: a Total row",IF($F811="no match","BLOCK NOW: nothing to do with what you sell",IF($G811="","WATCH: no clicks yet",IF($I811&lt;$M$14,"BLOCK: had a fair chance, confidently below",IF($H811&gt;$M$14,"KEEP: confidently above the benchmark",IF($C811&lt;$M$15,"WATCH: too few clicks to judge","WATCH: undecided")))))))</f>
        <v/>
      </c>
      <c r="K811" s="24">
        <f>IF(OR($A811="",LEFT(TRIM($A811),5)="Total"),0,1)</f>
        <v/>
      </c>
    </row>
    <row r="812">
      <c r="F812" s="23">
        <f>IF(OR($A812="",LEFT(TRIM($A812),5)="Total"),"",IF(OR(IF($M$4="",FALSE,ISNUMBER(SEARCH($M$4,$A812))),IF($M$5="",FALSE,ISNUMBER(SEARCH($M$5,$A812))),IF($M$6="",FALSE,ISNUMBER(SEARCH($M$6,$A812))),IF($M$7="",FALSE,ISNUMBER(SEARCH($M$7,$A812))),IF($M$8="",FALSE,ISNUMBER(SEARCH($M$8,$A812)))),"match","no match"))</f>
        <v/>
      </c>
      <c r="G812" s="12">
        <f>IF(OR(OR($A812="",LEFT(TRIM($A812),5)="Total"),NOT(ISNUMBER($C812)),$C812=0),"",$D812/$C812)</f>
        <v/>
      </c>
      <c r="H812" s="12">
        <f>IF($G812="","",MAX(0,(($D812/$C812)+$M$13^2/(2*$C812))/(1+$M$13^2/$C812)-$M$13*SQRT(($D812/$C812)*(1-$D812/$C812)/$C812+$M$13^2/(4*$C812^2))/(1+$M$13^2/$C812)))</f>
        <v/>
      </c>
      <c r="I812" s="12">
        <f>IF($G812="","",MIN(1,(($D812/$C812)+$M$13^2/(2*$C812))/(1+$M$13^2/$C812)+$M$13*SQRT(($D812/$C812)*(1-$D812/$C812)/$C812+$M$13^2/(4*$C812^2))/(1+$M$13^2/$C812)))</f>
        <v/>
      </c>
      <c r="J812" s="23">
        <f>IF($A812="","",IF(LEFT(TRIM($A812),5)="Total","ignored: a Total row",IF($F812="no match","BLOCK NOW: nothing to do with what you sell",IF($G812="","WATCH: no clicks yet",IF($I812&lt;$M$14,"BLOCK: had a fair chance, confidently below",IF($H812&gt;$M$14,"KEEP: confidently above the benchmark",IF($C812&lt;$M$15,"WATCH: too few clicks to judge","WATCH: undecided")))))))</f>
        <v/>
      </c>
      <c r="K812" s="24">
        <f>IF(OR($A812="",LEFT(TRIM($A812),5)="Total"),0,1)</f>
        <v/>
      </c>
    </row>
    <row r="813">
      <c r="F813" s="23">
        <f>IF(OR($A813="",LEFT(TRIM($A813),5)="Total"),"",IF(OR(IF($M$4="",FALSE,ISNUMBER(SEARCH($M$4,$A813))),IF($M$5="",FALSE,ISNUMBER(SEARCH($M$5,$A813))),IF($M$6="",FALSE,ISNUMBER(SEARCH($M$6,$A813))),IF($M$7="",FALSE,ISNUMBER(SEARCH($M$7,$A813))),IF($M$8="",FALSE,ISNUMBER(SEARCH($M$8,$A813)))),"match","no match"))</f>
        <v/>
      </c>
      <c r="G813" s="12">
        <f>IF(OR(OR($A813="",LEFT(TRIM($A813),5)="Total"),NOT(ISNUMBER($C813)),$C813=0),"",$D813/$C813)</f>
        <v/>
      </c>
      <c r="H813" s="12">
        <f>IF($G813="","",MAX(0,(($D813/$C813)+$M$13^2/(2*$C813))/(1+$M$13^2/$C813)-$M$13*SQRT(($D813/$C813)*(1-$D813/$C813)/$C813+$M$13^2/(4*$C813^2))/(1+$M$13^2/$C813)))</f>
        <v/>
      </c>
      <c r="I813" s="12">
        <f>IF($G813="","",MIN(1,(($D813/$C813)+$M$13^2/(2*$C813))/(1+$M$13^2/$C813)+$M$13*SQRT(($D813/$C813)*(1-$D813/$C813)/$C813+$M$13^2/(4*$C813^2))/(1+$M$13^2/$C813)))</f>
        <v/>
      </c>
      <c r="J813" s="23">
        <f>IF($A813="","",IF(LEFT(TRIM($A813),5)="Total","ignored: a Total row",IF($F813="no match","BLOCK NOW: nothing to do with what you sell",IF($G813="","WATCH: no clicks yet",IF($I813&lt;$M$14,"BLOCK: had a fair chance, confidently below",IF($H813&gt;$M$14,"KEEP: confidently above the benchmark",IF($C813&lt;$M$15,"WATCH: too few clicks to judge","WATCH: undecided")))))))</f>
        <v/>
      </c>
      <c r="K813" s="24">
        <f>IF(OR($A813="",LEFT(TRIM($A813),5)="Total"),0,1)</f>
        <v/>
      </c>
    </row>
    <row r="814">
      <c r="F814" s="23">
        <f>IF(OR($A814="",LEFT(TRIM($A814),5)="Total"),"",IF(OR(IF($M$4="",FALSE,ISNUMBER(SEARCH($M$4,$A814))),IF($M$5="",FALSE,ISNUMBER(SEARCH($M$5,$A814))),IF($M$6="",FALSE,ISNUMBER(SEARCH($M$6,$A814))),IF($M$7="",FALSE,ISNUMBER(SEARCH($M$7,$A814))),IF($M$8="",FALSE,ISNUMBER(SEARCH($M$8,$A814)))),"match","no match"))</f>
        <v/>
      </c>
      <c r="G814" s="12">
        <f>IF(OR(OR($A814="",LEFT(TRIM($A814),5)="Total"),NOT(ISNUMBER($C814)),$C814=0),"",$D814/$C814)</f>
        <v/>
      </c>
      <c r="H814" s="12">
        <f>IF($G814="","",MAX(0,(($D814/$C814)+$M$13^2/(2*$C814))/(1+$M$13^2/$C814)-$M$13*SQRT(($D814/$C814)*(1-$D814/$C814)/$C814+$M$13^2/(4*$C814^2))/(1+$M$13^2/$C814)))</f>
        <v/>
      </c>
      <c r="I814" s="12">
        <f>IF($G814="","",MIN(1,(($D814/$C814)+$M$13^2/(2*$C814))/(1+$M$13^2/$C814)+$M$13*SQRT(($D814/$C814)*(1-$D814/$C814)/$C814+$M$13^2/(4*$C814^2))/(1+$M$13^2/$C814)))</f>
        <v/>
      </c>
      <c r="J814" s="23">
        <f>IF($A814="","",IF(LEFT(TRIM($A814),5)="Total","ignored: a Total row",IF($F814="no match","BLOCK NOW: nothing to do with what you sell",IF($G814="","WATCH: no clicks yet",IF($I814&lt;$M$14,"BLOCK: had a fair chance, confidently below",IF($H814&gt;$M$14,"KEEP: confidently above the benchmark",IF($C814&lt;$M$15,"WATCH: too few clicks to judge","WATCH: undecided")))))))</f>
        <v/>
      </c>
      <c r="K814" s="24">
        <f>IF(OR($A814="",LEFT(TRIM($A814),5)="Total"),0,1)</f>
        <v/>
      </c>
    </row>
    <row r="815">
      <c r="F815" s="23">
        <f>IF(OR($A815="",LEFT(TRIM($A815),5)="Total"),"",IF(OR(IF($M$4="",FALSE,ISNUMBER(SEARCH($M$4,$A815))),IF($M$5="",FALSE,ISNUMBER(SEARCH($M$5,$A815))),IF($M$6="",FALSE,ISNUMBER(SEARCH($M$6,$A815))),IF($M$7="",FALSE,ISNUMBER(SEARCH($M$7,$A815))),IF($M$8="",FALSE,ISNUMBER(SEARCH($M$8,$A815)))),"match","no match"))</f>
        <v/>
      </c>
      <c r="G815" s="12">
        <f>IF(OR(OR($A815="",LEFT(TRIM($A815),5)="Total"),NOT(ISNUMBER($C815)),$C815=0),"",$D815/$C815)</f>
        <v/>
      </c>
      <c r="H815" s="12">
        <f>IF($G815="","",MAX(0,(($D815/$C815)+$M$13^2/(2*$C815))/(1+$M$13^2/$C815)-$M$13*SQRT(($D815/$C815)*(1-$D815/$C815)/$C815+$M$13^2/(4*$C815^2))/(1+$M$13^2/$C815)))</f>
        <v/>
      </c>
      <c r="I815" s="12">
        <f>IF($G815="","",MIN(1,(($D815/$C815)+$M$13^2/(2*$C815))/(1+$M$13^2/$C815)+$M$13*SQRT(($D815/$C815)*(1-$D815/$C815)/$C815+$M$13^2/(4*$C815^2))/(1+$M$13^2/$C815)))</f>
        <v/>
      </c>
      <c r="J815" s="23">
        <f>IF($A815="","",IF(LEFT(TRIM($A815),5)="Total","ignored: a Total row",IF($F815="no match","BLOCK NOW: nothing to do with what you sell",IF($G815="","WATCH: no clicks yet",IF($I815&lt;$M$14,"BLOCK: had a fair chance, confidently below",IF($H815&gt;$M$14,"KEEP: confidently above the benchmark",IF($C815&lt;$M$15,"WATCH: too few clicks to judge","WATCH: undecided")))))))</f>
        <v/>
      </c>
      <c r="K815" s="24">
        <f>IF(OR($A815="",LEFT(TRIM($A815),5)="Total"),0,1)</f>
        <v/>
      </c>
    </row>
    <row r="816">
      <c r="F816" s="23">
        <f>IF(OR($A816="",LEFT(TRIM($A816),5)="Total"),"",IF(OR(IF($M$4="",FALSE,ISNUMBER(SEARCH($M$4,$A816))),IF($M$5="",FALSE,ISNUMBER(SEARCH($M$5,$A816))),IF($M$6="",FALSE,ISNUMBER(SEARCH($M$6,$A816))),IF($M$7="",FALSE,ISNUMBER(SEARCH($M$7,$A816))),IF($M$8="",FALSE,ISNUMBER(SEARCH($M$8,$A816)))),"match","no match"))</f>
        <v/>
      </c>
      <c r="G816" s="12">
        <f>IF(OR(OR($A816="",LEFT(TRIM($A816),5)="Total"),NOT(ISNUMBER($C816)),$C816=0),"",$D816/$C816)</f>
        <v/>
      </c>
      <c r="H816" s="12">
        <f>IF($G816="","",MAX(0,(($D816/$C816)+$M$13^2/(2*$C816))/(1+$M$13^2/$C816)-$M$13*SQRT(($D816/$C816)*(1-$D816/$C816)/$C816+$M$13^2/(4*$C816^2))/(1+$M$13^2/$C816)))</f>
        <v/>
      </c>
      <c r="I816" s="12">
        <f>IF($G816="","",MIN(1,(($D816/$C816)+$M$13^2/(2*$C816))/(1+$M$13^2/$C816)+$M$13*SQRT(($D816/$C816)*(1-$D816/$C816)/$C816+$M$13^2/(4*$C816^2))/(1+$M$13^2/$C816)))</f>
        <v/>
      </c>
      <c r="J816" s="23">
        <f>IF($A816="","",IF(LEFT(TRIM($A816),5)="Total","ignored: a Total row",IF($F816="no match","BLOCK NOW: nothing to do with what you sell",IF($G816="","WATCH: no clicks yet",IF($I816&lt;$M$14,"BLOCK: had a fair chance, confidently below",IF($H816&gt;$M$14,"KEEP: confidently above the benchmark",IF($C816&lt;$M$15,"WATCH: too few clicks to judge","WATCH: undecided")))))))</f>
        <v/>
      </c>
      <c r="K816" s="24">
        <f>IF(OR($A816="",LEFT(TRIM($A816),5)="Total"),0,1)</f>
        <v/>
      </c>
    </row>
    <row r="817">
      <c r="F817" s="23">
        <f>IF(OR($A817="",LEFT(TRIM($A817),5)="Total"),"",IF(OR(IF($M$4="",FALSE,ISNUMBER(SEARCH($M$4,$A817))),IF($M$5="",FALSE,ISNUMBER(SEARCH($M$5,$A817))),IF($M$6="",FALSE,ISNUMBER(SEARCH($M$6,$A817))),IF($M$7="",FALSE,ISNUMBER(SEARCH($M$7,$A817))),IF($M$8="",FALSE,ISNUMBER(SEARCH($M$8,$A817)))),"match","no match"))</f>
        <v/>
      </c>
      <c r="G817" s="12">
        <f>IF(OR(OR($A817="",LEFT(TRIM($A817),5)="Total"),NOT(ISNUMBER($C817)),$C817=0),"",$D817/$C817)</f>
        <v/>
      </c>
      <c r="H817" s="12">
        <f>IF($G817="","",MAX(0,(($D817/$C817)+$M$13^2/(2*$C817))/(1+$M$13^2/$C817)-$M$13*SQRT(($D817/$C817)*(1-$D817/$C817)/$C817+$M$13^2/(4*$C817^2))/(1+$M$13^2/$C817)))</f>
        <v/>
      </c>
      <c r="I817" s="12">
        <f>IF($G817="","",MIN(1,(($D817/$C817)+$M$13^2/(2*$C817))/(1+$M$13^2/$C817)+$M$13*SQRT(($D817/$C817)*(1-$D817/$C817)/$C817+$M$13^2/(4*$C817^2))/(1+$M$13^2/$C817)))</f>
        <v/>
      </c>
      <c r="J817" s="23">
        <f>IF($A817="","",IF(LEFT(TRIM($A817),5)="Total","ignored: a Total row",IF($F817="no match","BLOCK NOW: nothing to do with what you sell",IF($G817="","WATCH: no clicks yet",IF($I817&lt;$M$14,"BLOCK: had a fair chance, confidently below",IF($H817&gt;$M$14,"KEEP: confidently above the benchmark",IF($C817&lt;$M$15,"WATCH: too few clicks to judge","WATCH: undecided")))))))</f>
        <v/>
      </c>
      <c r="K817" s="24">
        <f>IF(OR($A817="",LEFT(TRIM($A817),5)="Total"),0,1)</f>
        <v/>
      </c>
    </row>
    <row r="818">
      <c r="F818" s="23">
        <f>IF(OR($A818="",LEFT(TRIM($A818),5)="Total"),"",IF(OR(IF($M$4="",FALSE,ISNUMBER(SEARCH($M$4,$A818))),IF($M$5="",FALSE,ISNUMBER(SEARCH($M$5,$A818))),IF($M$6="",FALSE,ISNUMBER(SEARCH($M$6,$A818))),IF($M$7="",FALSE,ISNUMBER(SEARCH($M$7,$A818))),IF($M$8="",FALSE,ISNUMBER(SEARCH($M$8,$A818)))),"match","no match"))</f>
        <v/>
      </c>
      <c r="G818" s="12">
        <f>IF(OR(OR($A818="",LEFT(TRIM($A818),5)="Total"),NOT(ISNUMBER($C818)),$C818=0),"",$D818/$C818)</f>
        <v/>
      </c>
      <c r="H818" s="12">
        <f>IF($G818="","",MAX(0,(($D818/$C818)+$M$13^2/(2*$C818))/(1+$M$13^2/$C818)-$M$13*SQRT(($D818/$C818)*(1-$D818/$C818)/$C818+$M$13^2/(4*$C818^2))/(1+$M$13^2/$C818)))</f>
        <v/>
      </c>
      <c r="I818" s="12">
        <f>IF($G818="","",MIN(1,(($D818/$C818)+$M$13^2/(2*$C818))/(1+$M$13^2/$C818)+$M$13*SQRT(($D818/$C818)*(1-$D818/$C818)/$C818+$M$13^2/(4*$C818^2))/(1+$M$13^2/$C818)))</f>
        <v/>
      </c>
      <c r="J818" s="23">
        <f>IF($A818="","",IF(LEFT(TRIM($A818),5)="Total","ignored: a Total row",IF($F818="no match","BLOCK NOW: nothing to do with what you sell",IF($G818="","WATCH: no clicks yet",IF($I818&lt;$M$14,"BLOCK: had a fair chance, confidently below",IF($H818&gt;$M$14,"KEEP: confidently above the benchmark",IF($C818&lt;$M$15,"WATCH: too few clicks to judge","WATCH: undecided")))))))</f>
        <v/>
      </c>
      <c r="K818" s="24">
        <f>IF(OR($A818="",LEFT(TRIM($A818),5)="Total"),0,1)</f>
        <v/>
      </c>
    </row>
    <row r="819">
      <c r="F819" s="23">
        <f>IF(OR($A819="",LEFT(TRIM($A819),5)="Total"),"",IF(OR(IF($M$4="",FALSE,ISNUMBER(SEARCH($M$4,$A819))),IF($M$5="",FALSE,ISNUMBER(SEARCH($M$5,$A819))),IF($M$6="",FALSE,ISNUMBER(SEARCH($M$6,$A819))),IF($M$7="",FALSE,ISNUMBER(SEARCH($M$7,$A819))),IF($M$8="",FALSE,ISNUMBER(SEARCH($M$8,$A819)))),"match","no match"))</f>
        <v/>
      </c>
      <c r="G819" s="12">
        <f>IF(OR(OR($A819="",LEFT(TRIM($A819),5)="Total"),NOT(ISNUMBER($C819)),$C819=0),"",$D819/$C819)</f>
        <v/>
      </c>
      <c r="H819" s="12">
        <f>IF($G819="","",MAX(0,(($D819/$C819)+$M$13^2/(2*$C819))/(1+$M$13^2/$C819)-$M$13*SQRT(($D819/$C819)*(1-$D819/$C819)/$C819+$M$13^2/(4*$C819^2))/(1+$M$13^2/$C819)))</f>
        <v/>
      </c>
      <c r="I819" s="12">
        <f>IF($G819="","",MIN(1,(($D819/$C819)+$M$13^2/(2*$C819))/(1+$M$13^2/$C819)+$M$13*SQRT(($D819/$C819)*(1-$D819/$C819)/$C819+$M$13^2/(4*$C819^2))/(1+$M$13^2/$C819)))</f>
        <v/>
      </c>
      <c r="J819" s="23">
        <f>IF($A819="","",IF(LEFT(TRIM($A819),5)="Total","ignored: a Total row",IF($F819="no match","BLOCK NOW: nothing to do with what you sell",IF($G819="","WATCH: no clicks yet",IF($I819&lt;$M$14,"BLOCK: had a fair chance, confidently below",IF($H819&gt;$M$14,"KEEP: confidently above the benchmark",IF($C819&lt;$M$15,"WATCH: too few clicks to judge","WATCH: undecided")))))))</f>
        <v/>
      </c>
      <c r="K819" s="24">
        <f>IF(OR($A819="",LEFT(TRIM($A819),5)="Total"),0,1)</f>
        <v/>
      </c>
    </row>
    <row r="820">
      <c r="F820" s="23">
        <f>IF(OR($A820="",LEFT(TRIM($A820),5)="Total"),"",IF(OR(IF($M$4="",FALSE,ISNUMBER(SEARCH($M$4,$A820))),IF($M$5="",FALSE,ISNUMBER(SEARCH($M$5,$A820))),IF($M$6="",FALSE,ISNUMBER(SEARCH($M$6,$A820))),IF($M$7="",FALSE,ISNUMBER(SEARCH($M$7,$A820))),IF($M$8="",FALSE,ISNUMBER(SEARCH($M$8,$A820)))),"match","no match"))</f>
        <v/>
      </c>
      <c r="G820" s="12">
        <f>IF(OR(OR($A820="",LEFT(TRIM($A820),5)="Total"),NOT(ISNUMBER($C820)),$C820=0),"",$D820/$C820)</f>
        <v/>
      </c>
      <c r="H820" s="12">
        <f>IF($G820="","",MAX(0,(($D820/$C820)+$M$13^2/(2*$C820))/(1+$M$13^2/$C820)-$M$13*SQRT(($D820/$C820)*(1-$D820/$C820)/$C820+$M$13^2/(4*$C820^2))/(1+$M$13^2/$C820)))</f>
        <v/>
      </c>
      <c r="I820" s="12">
        <f>IF($G820="","",MIN(1,(($D820/$C820)+$M$13^2/(2*$C820))/(1+$M$13^2/$C820)+$M$13*SQRT(($D820/$C820)*(1-$D820/$C820)/$C820+$M$13^2/(4*$C820^2))/(1+$M$13^2/$C820)))</f>
        <v/>
      </c>
      <c r="J820" s="23">
        <f>IF($A820="","",IF(LEFT(TRIM($A820),5)="Total","ignored: a Total row",IF($F820="no match","BLOCK NOW: nothing to do with what you sell",IF($G820="","WATCH: no clicks yet",IF($I820&lt;$M$14,"BLOCK: had a fair chance, confidently below",IF($H820&gt;$M$14,"KEEP: confidently above the benchmark",IF($C820&lt;$M$15,"WATCH: too few clicks to judge","WATCH: undecided")))))))</f>
        <v/>
      </c>
      <c r="K820" s="24">
        <f>IF(OR($A820="",LEFT(TRIM($A820),5)="Total"),0,1)</f>
        <v/>
      </c>
    </row>
    <row r="821">
      <c r="F821" s="23">
        <f>IF(OR($A821="",LEFT(TRIM($A821),5)="Total"),"",IF(OR(IF($M$4="",FALSE,ISNUMBER(SEARCH($M$4,$A821))),IF($M$5="",FALSE,ISNUMBER(SEARCH($M$5,$A821))),IF($M$6="",FALSE,ISNUMBER(SEARCH($M$6,$A821))),IF($M$7="",FALSE,ISNUMBER(SEARCH($M$7,$A821))),IF($M$8="",FALSE,ISNUMBER(SEARCH($M$8,$A821)))),"match","no match"))</f>
        <v/>
      </c>
      <c r="G821" s="12">
        <f>IF(OR(OR($A821="",LEFT(TRIM($A821),5)="Total"),NOT(ISNUMBER($C821)),$C821=0),"",$D821/$C821)</f>
        <v/>
      </c>
      <c r="H821" s="12">
        <f>IF($G821="","",MAX(0,(($D821/$C821)+$M$13^2/(2*$C821))/(1+$M$13^2/$C821)-$M$13*SQRT(($D821/$C821)*(1-$D821/$C821)/$C821+$M$13^2/(4*$C821^2))/(1+$M$13^2/$C821)))</f>
        <v/>
      </c>
      <c r="I821" s="12">
        <f>IF($G821="","",MIN(1,(($D821/$C821)+$M$13^2/(2*$C821))/(1+$M$13^2/$C821)+$M$13*SQRT(($D821/$C821)*(1-$D821/$C821)/$C821+$M$13^2/(4*$C821^2))/(1+$M$13^2/$C821)))</f>
        <v/>
      </c>
      <c r="J821" s="23">
        <f>IF($A821="","",IF(LEFT(TRIM($A821),5)="Total","ignored: a Total row",IF($F821="no match","BLOCK NOW: nothing to do with what you sell",IF($G821="","WATCH: no clicks yet",IF($I821&lt;$M$14,"BLOCK: had a fair chance, confidently below",IF($H821&gt;$M$14,"KEEP: confidently above the benchmark",IF($C821&lt;$M$15,"WATCH: too few clicks to judge","WATCH: undecided")))))))</f>
        <v/>
      </c>
      <c r="K821" s="24">
        <f>IF(OR($A821="",LEFT(TRIM($A821),5)="Total"),0,1)</f>
        <v/>
      </c>
    </row>
    <row r="822">
      <c r="F822" s="23">
        <f>IF(OR($A822="",LEFT(TRIM($A822),5)="Total"),"",IF(OR(IF($M$4="",FALSE,ISNUMBER(SEARCH($M$4,$A822))),IF($M$5="",FALSE,ISNUMBER(SEARCH($M$5,$A822))),IF($M$6="",FALSE,ISNUMBER(SEARCH($M$6,$A822))),IF($M$7="",FALSE,ISNUMBER(SEARCH($M$7,$A822))),IF($M$8="",FALSE,ISNUMBER(SEARCH($M$8,$A822)))),"match","no match"))</f>
        <v/>
      </c>
      <c r="G822" s="12">
        <f>IF(OR(OR($A822="",LEFT(TRIM($A822),5)="Total"),NOT(ISNUMBER($C822)),$C822=0),"",$D822/$C822)</f>
        <v/>
      </c>
      <c r="H822" s="12">
        <f>IF($G822="","",MAX(0,(($D822/$C822)+$M$13^2/(2*$C822))/(1+$M$13^2/$C822)-$M$13*SQRT(($D822/$C822)*(1-$D822/$C822)/$C822+$M$13^2/(4*$C822^2))/(1+$M$13^2/$C822)))</f>
        <v/>
      </c>
      <c r="I822" s="12">
        <f>IF($G822="","",MIN(1,(($D822/$C822)+$M$13^2/(2*$C822))/(1+$M$13^2/$C822)+$M$13*SQRT(($D822/$C822)*(1-$D822/$C822)/$C822+$M$13^2/(4*$C822^2))/(1+$M$13^2/$C822)))</f>
        <v/>
      </c>
      <c r="J822" s="23">
        <f>IF($A822="","",IF(LEFT(TRIM($A822),5)="Total","ignored: a Total row",IF($F822="no match","BLOCK NOW: nothing to do with what you sell",IF($G822="","WATCH: no clicks yet",IF($I822&lt;$M$14,"BLOCK: had a fair chance, confidently below",IF($H822&gt;$M$14,"KEEP: confidently above the benchmark",IF($C822&lt;$M$15,"WATCH: too few clicks to judge","WATCH: undecided")))))))</f>
        <v/>
      </c>
      <c r="K822" s="24">
        <f>IF(OR($A822="",LEFT(TRIM($A822),5)="Total"),0,1)</f>
        <v/>
      </c>
    </row>
    <row r="823">
      <c r="F823" s="23">
        <f>IF(OR($A823="",LEFT(TRIM($A823),5)="Total"),"",IF(OR(IF($M$4="",FALSE,ISNUMBER(SEARCH($M$4,$A823))),IF($M$5="",FALSE,ISNUMBER(SEARCH($M$5,$A823))),IF($M$6="",FALSE,ISNUMBER(SEARCH($M$6,$A823))),IF($M$7="",FALSE,ISNUMBER(SEARCH($M$7,$A823))),IF($M$8="",FALSE,ISNUMBER(SEARCH($M$8,$A823)))),"match","no match"))</f>
        <v/>
      </c>
      <c r="G823" s="12">
        <f>IF(OR(OR($A823="",LEFT(TRIM($A823),5)="Total"),NOT(ISNUMBER($C823)),$C823=0),"",$D823/$C823)</f>
        <v/>
      </c>
      <c r="H823" s="12">
        <f>IF($G823="","",MAX(0,(($D823/$C823)+$M$13^2/(2*$C823))/(1+$M$13^2/$C823)-$M$13*SQRT(($D823/$C823)*(1-$D823/$C823)/$C823+$M$13^2/(4*$C823^2))/(1+$M$13^2/$C823)))</f>
        <v/>
      </c>
      <c r="I823" s="12">
        <f>IF($G823="","",MIN(1,(($D823/$C823)+$M$13^2/(2*$C823))/(1+$M$13^2/$C823)+$M$13*SQRT(($D823/$C823)*(1-$D823/$C823)/$C823+$M$13^2/(4*$C823^2))/(1+$M$13^2/$C823)))</f>
        <v/>
      </c>
      <c r="J823" s="23">
        <f>IF($A823="","",IF(LEFT(TRIM($A823),5)="Total","ignored: a Total row",IF($F823="no match","BLOCK NOW: nothing to do with what you sell",IF($G823="","WATCH: no clicks yet",IF($I823&lt;$M$14,"BLOCK: had a fair chance, confidently below",IF($H823&gt;$M$14,"KEEP: confidently above the benchmark",IF($C823&lt;$M$15,"WATCH: too few clicks to judge","WATCH: undecided")))))))</f>
        <v/>
      </c>
      <c r="K823" s="24">
        <f>IF(OR($A823="",LEFT(TRIM($A823),5)="Total"),0,1)</f>
        <v/>
      </c>
    </row>
    <row r="824">
      <c r="F824" s="23">
        <f>IF(OR($A824="",LEFT(TRIM($A824),5)="Total"),"",IF(OR(IF($M$4="",FALSE,ISNUMBER(SEARCH($M$4,$A824))),IF($M$5="",FALSE,ISNUMBER(SEARCH($M$5,$A824))),IF($M$6="",FALSE,ISNUMBER(SEARCH($M$6,$A824))),IF($M$7="",FALSE,ISNUMBER(SEARCH($M$7,$A824))),IF($M$8="",FALSE,ISNUMBER(SEARCH($M$8,$A824)))),"match","no match"))</f>
        <v/>
      </c>
      <c r="G824" s="12">
        <f>IF(OR(OR($A824="",LEFT(TRIM($A824),5)="Total"),NOT(ISNUMBER($C824)),$C824=0),"",$D824/$C824)</f>
        <v/>
      </c>
      <c r="H824" s="12">
        <f>IF($G824="","",MAX(0,(($D824/$C824)+$M$13^2/(2*$C824))/(1+$M$13^2/$C824)-$M$13*SQRT(($D824/$C824)*(1-$D824/$C824)/$C824+$M$13^2/(4*$C824^2))/(1+$M$13^2/$C824)))</f>
        <v/>
      </c>
      <c r="I824" s="12">
        <f>IF($G824="","",MIN(1,(($D824/$C824)+$M$13^2/(2*$C824))/(1+$M$13^2/$C824)+$M$13*SQRT(($D824/$C824)*(1-$D824/$C824)/$C824+$M$13^2/(4*$C824^2))/(1+$M$13^2/$C824)))</f>
        <v/>
      </c>
      <c r="J824" s="23">
        <f>IF($A824="","",IF(LEFT(TRIM($A824),5)="Total","ignored: a Total row",IF($F824="no match","BLOCK NOW: nothing to do with what you sell",IF($G824="","WATCH: no clicks yet",IF($I824&lt;$M$14,"BLOCK: had a fair chance, confidently below",IF($H824&gt;$M$14,"KEEP: confidently above the benchmark",IF($C824&lt;$M$15,"WATCH: too few clicks to judge","WATCH: undecided")))))))</f>
        <v/>
      </c>
      <c r="K824" s="24">
        <f>IF(OR($A824="",LEFT(TRIM($A824),5)="Total"),0,1)</f>
        <v/>
      </c>
    </row>
    <row r="825">
      <c r="F825" s="23">
        <f>IF(OR($A825="",LEFT(TRIM($A825),5)="Total"),"",IF(OR(IF($M$4="",FALSE,ISNUMBER(SEARCH($M$4,$A825))),IF($M$5="",FALSE,ISNUMBER(SEARCH($M$5,$A825))),IF($M$6="",FALSE,ISNUMBER(SEARCH($M$6,$A825))),IF($M$7="",FALSE,ISNUMBER(SEARCH($M$7,$A825))),IF($M$8="",FALSE,ISNUMBER(SEARCH($M$8,$A825)))),"match","no match"))</f>
        <v/>
      </c>
      <c r="G825" s="12">
        <f>IF(OR(OR($A825="",LEFT(TRIM($A825),5)="Total"),NOT(ISNUMBER($C825)),$C825=0),"",$D825/$C825)</f>
        <v/>
      </c>
      <c r="H825" s="12">
        <f>IF($G825="","",MAX(0,(($D825/$C825)+$M$13^2/(2*$C825))/(1+$M$13^2/$C825)-$M$13*SQRT(($D825/$C825)*(1-$D825/$C825)/$C825+$M$13^2/(4*$C825^2))/(1+$M$13^2/$C825)))</f>
        <v/>
      </c>
      <c r="I825" s="12">
        <f>IF($G825="","",MIN(1,(($D825/$C825)+$M$13^2/(2*$C825))/(1+$M$13^2/$C825)+$M$13*SQRT(($D825/$C825)*(1-$D825/$C825)/$C825+$M$13^2/(4*$C825^2))/(1+$M$13^2/$C825)))</f>
        <v/>
      </c>
      <c r="J825" s="23">
        <f>IF($A825="","",IF(LEFT(TRIM($A825),5)="Total","ignored: a Total row",IF($F825="no match","BLOCK NOW: nothing to do with what you sell",IF($G825="","WATCH: no clicks yet",IF($I825&lt;$M$14,"BLOCK: had a fair chance, confidently below",IF($H825&gt;$M$14,"KEEP: confidently above the benchmark",IF($C825&lt;$M$15,"WATCH: too few clicks to judge","WATCH: undecided")))))))</f>
        <v/>
      </c>
      <c r="K825" s="24">
        <f>IF(OR($A825="",LEFT(TRIM($A825),5)="Total"),0,1)</f>
        <v/>
      </c>
    </row>
    <row r="826">
      <c r="F826" s="23">
        <f>IF(OR($A826="",LEFT(TRIM($A826),5)="Total"),"",IF(OR(IF($M$4="",FALSE,ISNUMBER(SEARCH($M$4,$A826))),IF($M$5="",FALSE,ISNUMBER(SEARCH($M$5,$A826))),IF($M$6="",FALSE,ISNUMBER(SEARCH($M$6,$A826))),IF($M$7="",FALSE,ISNUMBER(SEARCH($M$7,$A826))),IF($M$8="",FALSE,ISNUMBER(SEARCH($M$8,$A826)))),"match","no match"))</f>
        <v/>
      </c>
      <c r="G826" s="12">
        <f>IF(OR(OR($A826="",LEFT(TRIM($A826),5)="Total"),NOT(ISNUMBER($C826)),$C826=0),"",$D826/$C826)</f>
        <v/>
      </c>
      <c r="H826" s="12">
        <f>IF($G826="","",MAX(0,(($D826/$C826)+$M$13^2/(2*$C826))/(1+$M$13^2/$C826)-$M$13*SQRT(($D826/$C826)*(1-$D826/$C826)/$C826+$M$13^2/(4*$C826^2))/(1+$M$13^2/$C826)))</f>
        <v/>
      </c>
      <c r="I826" s="12">
        <f>IF($G826="","",MIN(1,(($D826/$C826)+$M$13^2/(2*$C826))/(1+$M$13^2/$C826)+$M$13*SQRT(($D826/$C826)*(1-$D826/$C826)/$C826+$M$13^2/(4*$C826^2))/(1+$M$13^2/$C826)))</f>
        <v/>
      </c>
      <c r="J826" s="23">
        <f>IF($A826="","",IF(LEFT(TRIM($A826),5)="Total","ignored: a Total row",IF($F826="no match","BLOCK NOW: nothing to do with what you sell",IF($G826="","WATCH: no clicks yet",IF($I826&lt;$M$14,"BLOCK: had a fair chance, confidently below",IF($H826&gt;$M$14,"KEEP: confidently above the benchmark",IF($C826&lt;$M$15,"WATCH: too few clicks to judge","WATCH: undecided")))))))</f>
        <v/>
      </c>
      <c r="K826" s="24">
        <f>IF(OR($A826="",LEFT(TRIM($A826),5)="Total"),0,1)</f>
        <v/>
      </c>
    </row>
    <row r="827">
      <c r="F827" s="23">
        <f>IF(OR($A827="",LEFT(TRIM($A827),5)="Total"),"",IF(OR(IF($M$4="",FALSE,ISNUMBER(SEARCH($M$4,$A827))),IF($M$5="",FALSE,ISNUMBER(SEARCH($M$5,$A827))),IF($M$6="",FALSE,ISNUMBER(SEARCH($M$6,$A827))),IF($M$7="",FALSE,ISNUMBER(SEARCH($M$7,$A827))),IF($M$8="",FALSE,ISNUMBER(SEARCH($M$8,$A827)))),"match","no match"))</f>
        <v/>
      </c>
      <c r="G827" s="12">
        <f>IF(OR(OR($A827="",LEFT(TRIM($A827),5)="Total"),NOT(ISNUMBER($C827)),$C827=0),"",$D827/$C827)</f>
        <v/>
      </c>
      <c r="H827" s="12">
        <f>IF($G827="","",MAX(0,(($D827/$C827)+$M$13^2/(2*$C827))/(1+$M$13^2/$C827)-$M$13*SQRT(($D827/$C827)*(1-$D827/$C827)/$C827+$M$13^2/(4*$C827^2))/(1+$M$13^2/$C827)))</f>
        <v/>
      </c>
      <c r="I827" s="12">
        <f>IF($G827="","",MIN(1,(($D827/$C827)+$M$13^2/(2*$C827))/(1+$M$13^2/$C827)+$M$13*SQRT(($D827/$C827)*(1-$D827/$C827)/$C827+$M$13^2/(4*$C827^2))/(1+$M$13^2/$C827)))</f>
        <v/>
      </c>
      <c r="J827" s="23">
        <f>IF($A827="","",IF(LEFT(TRIM($A827),5)="Total","ignored: a Total row",IF($F827="no match","BLOCK NOW: nothing to do with what you sell",IF($G827="","WATCH: no clicks yet",IF($I827&lt;$M$14,"BLOCK: had a fair chance, confidently below",IF($H827&gt;$M$14,"KEEP: confidently above the benchmark",IF($C827&lt;$M$15,"WATCH: too few clicks to judge","WATCH: undecided")))))))</f>
        <v/>
      </c>
      <c r="K827" s="24">
        <f>IF(OR($A827="",LEFT(TRIM($A827),5)="Total"),0,1)</f>
        <v/>
      </c>
    </row>
    <row r="828">
      <c r="F828" s="23">
        <f>IF(OR($A828="",LEFT(TRIM($A828),5)="Total"),"",IF(OR(IF($M$4="",FALSE,ISNUMBER(SEARCH($M$4,$A828))),IF($M$5="",FALSE,ISNUMBER(SEARCH($M$5,$A828))),IF($M$6="",FALSE,ISNUMBER(SEARCH($M$6,$A828))),IF($M$7="",FALSE,ISNUMBER(SEARCH($M$7,$A828))),IF($M$8="",FALSE,ISNUMBER(SEARCH($M$8,$A828)))),"match","no match"))</f>
        <v/>
      </c>
      <c r="G828" s="12">
        <f>IF(OR(OR($A828="",LEFT(TRIM($A828),5)="Total"),NOT(ISNUMBER($C828)),$C828=0),"",$D828/$C828)</f>
        <v/>
      </c>
      <c r="H828" s="12">
        <f>IF($G828="","",MAX(0,(($D828/$C828)+$M$13^2/(2*$C828))/(1+$M$13^2/$C828)-$M$13*SQRT(($D828/$C828)*(1-$D828/$C828)/$C828+$M$13^2/(4*$C828^2))/(1+$M$13^2/$C828)))</f>
        <v/>
      </c>
      <c r="I828" s="12">
        <f>IF($G828="","",MIN(1,(($D828/$C828)+$M$13^2/(2*$C828))/(1+$M$13^2/$C828)+$M$13*SQRT(($D828/$C828)*(1-$D828/$C828)/$C828+$M$13^2/(4*$C828^2))/(1+$M$13^2/$C828)))</f>
        <v/>
      </c>
      <c r="J828" s="23">
        <f>IF($A828="","",IF(LEFT(TRIM($A828),5)="Total","ignored: a Total row",IF($F828="no match","BLOCK NOW: nothing to do with what you sell",IF($G828="","WATCH: no clicks yet",IF($I828&lt;$M$14,"BLOCK: had a fair chance, confidently below",IF($H828&gt;$M$14,"KEEP: confidently above the benchmark",IF($C828&lt;$M$15,"WATCH: too few clicks to judge","WATCH: undecided")))))))</f>
        <v/>
      </c>
      <c r="K828" s="24">
        <f>IF(OR($A828="",LEFT(TRIM($A828),5)="Total"),0,1)</f>
        <v/>
      </c>
    </row>
    <row r="829">
      <c r="F829" s="23">
        <f>IF(OR($A829="",LEFT(TRIM($A829),5)="Total"),"",IF(OR(IF($M$4="",FALSE,ISNUMBER(SEARCH($M$4,$A829))),IF($M$5="",FALSE,ISNUMBER(SEARCH($M$5,$A829))),IF($M$6="",FALSE,ISNUMBER(SEARCH($M$6,$A829))),IF($M$7="",FALSE,ISNUMBER(SEARCH($M$7,$A829))),IF($M$8="",FALSE,ISNUMBER(SEARCH($M$8,$A829)))),"match","no match"))</f>
        <v/>
      </c>
      <c r="G829" s="12">
        <f>IF(OR(OR($A829="",LEFT(TRIM($A829),5)="Total"),NOT(ISNUMBER($C829)),$C829=0),"",$D829/$C829)</f>
        <v/>
      </c>
      <c r="H829" s="12">
        <f>IF($G829="","",MAX(0,(($D829/$C829)+$M$13^2/(2*$C829))/(1+$M$13^2/$C829)-$M$13*SQRT(($D829/$C829)*(1-$D829/$C829)/$C829+$M$13^2/(4*$C829^2))/(1+$M$13^2/$C829)))</f>
        <v/>
      </c>
      <c r="I829" s="12">
        <f>IF($G829="","",MIN(1,(($D829/$C829)+$M$13^2/(2*$C829))/(1+$M$13^2/$C829)+$M$13*SQRT(($D829/$C829)*(1-$D829/$C829)/$C829+$M$13^2/(4*$C829^2))/(1+$M$13^2/$C829)))</f>
        <v/>
      </c>
      <c r="J829" s="23">
        <f>IF($A829="","",IF(LEFT(TRIM($A829),5)="Total","ignored: a Total row",IF($F829="no match","BLOCK NOW: nothing to do with what you sell",IF($G829="","WATCH: no clicks yet",IF($I829&lt;$M$14,"BLOCK: had a fair chance, confidently below",IF($H829&gt;$M$14,"KEEP: confidently above the benchmark",IF($C829&lt;$M$15,"WATCH: too few clicks to judge","WATCH: undecided")))))))</f>
        <v/>
      </c>
      <c r="K829" s="24">
        <f>IF(OR($A829="",LEFT(TRIM($A829),5)="Total"),0,1)</f>
        <v/>
      </c>
    </row>
    <row r="830">
      <c r="F830" s="23">
        <f>IF(OR($A830="",LEFT(TRIM($A830),5)="Total"),"",IF(OR(IF($M$4="",FALSE,ISNUMBER(SEARCH($M$4,$A830))),IF($M$5="",FALSE,ISNUMBER(SEARCH($M$5,$A830))),IF($M$6="",FALSE,ISNUMBER(SEARCH($M$6,$A830))),IF($M$7="",FALSE,ISNUMBER(SEARCH($M$7,$A830))),IF($M$8="",FALSE,ISNUMBER(SEARCH($M$8,$A830)))),"match","no match"))</f>
        <v/>
      </c>
      <c r="G830" s="12">
        <f>IF(OR(OR($A830="",LEFT(TRIM($A830),5)="Total"),NOT(ISNUMBER($C830)),$C830=0),"",$D830/$C830)</f>
        <v/>
      </c>
      <c r="H830" s="12">
        <f>IF($G830="","",MAX(0,(($D830/$C830)+$M$13^2/(2*$C830))/(1+$M$13^2/$C830)-$M$13*SQRT(($D830/$C830)*(1-$D830/$C830)/$C830+$M$13^2/(4*$C830^2))/(1+$M$13^2/$C830)))</f>
        <v/>
      </c>
      <c r="I830" s="12">
        <f>IF($G830="","",MIN(1,(($D830/$C830)+$M$13^2/(2*$C830))/(1+$M$13^2/$C830)+$M$13*SQRT(($D830/$C830)*(1-$D830/$C830)/$C830+$M$13^2/(4*$C830^2))/(1+$M$13^2/$C830)))</f>
        <v/>
      </c>
      <c r="J830" s="23">
        <f>IF($A830="","",IF(LEFT(TRIM($A830),5)="Total","ignored: a Total row",IF($F830="no match","BLOCK NOW: nothing to do with what you sell",IF($G830="","WATCH: no clicks yet",IF($I830&lt;$M$14,"BLOCK: had a fair chance, confidently below",IF($H830&gt;$M$14,"KEEP: confidently above the benchmark",IF($C830&lt;$M$15,"WATCH: too few clicks to judge","WATCH: undecided")))))))</f>
        <v/>
      </c>
      <c r="K830" s="24">
        <f>IF(OR($A830="",LEFT(TRIM($A830),5)="Total"),0,1)</f>
        <v/>
      </c>
    </row>
    <row r="831">
      <c r="F831" s="23">
        <f>IF(OR($A831="",LEFT(TRIM($A831),5)="Total"),"",IF(OR(IF($M$4="",FALSE,ISNUMBER(SEARCH($M$4,$A831))),IF($M$5="",FALSE,ISNUMBER(SEARCH($M$5,$A831))),IF($M$6="",FALSE,ISNUMBER(SEARCH($M$6,$A831))),IF($M$7="",FALSE,ISNUMBER(SEARCH($M$7,$A831))),IF($M$8="",FALSE,ISNUMBER(SEARCH($M$8,$A831)))),"match","no match"))</f>
        <v/>
      </c>
      <c r="G831" s="12">
        <f>IF(OR(OR($A831="",LEFT(TRIM($A831),5)="Total"),NOT(ISNUMBER($C831)),$C831=0),"",$D831/$C831)</f>
        <v/>
      </c>
      <c r="H831" s="12">
        <f>IF($G831="","",MAX(0,(($D831/$C831)+$M$13^2/(2*$C831))/(1+$M$13^2/$C831)-$M$13*SQRT(($D831/$C831)*(1-$D831/$C831)/$C831+$M$13^2/(4*$C831^2))/(1+$M$13^2/$C831)))</f>
        <v/>
      </c>
      <c r="I831" s="12">
        <f>IF($G831="","",MIN(1,(($D831/$C831)+$M$13^2/(2*$C831))/(1+$M$13^2/$C831)+$M$13*SQRT(($D831/$C831)*(1-$D831/$C831)/$C831+$M$13^2/(4*$C831^2))/(1+$M$13^2/$C831)))</f>
        <v/>
      </c>
      <c r="J831" s="23">
        <f>IF($A831="","",IF(LEFT(TRIM($A831),5)="Total","ignored: a Total row",IF($F831="no match","BLOCK NOW: nothing to do with what you sell",IF($G831="","WATCH: no clicks yet",IF($I831&lt;$M$14,"BLOCK: had a fair chance, confidently below",IF($H831&gt;$M$14,"KEEP: confidently above the benchmark",IF($C831&lt;$M$15,"WATCH: too few clicks to judge","WATCH: undecided")))))))</f>
        <v/>
      </c>
      <c r="K831" s="24">
        <f>IF(OR($A831="",LEFT(TRIM($A831),5)="Total"),0,1)</f>
        <v/>
      </c>
    </row>
    <row r="832">
      <c r="F832" s="23">
        <f>IF(OR($A832="",LEFT(TRIM($A832),5)="Total"),"",IF(OR(IF($M$4="",FALSE,ISNUMBER(SEARCH($M$4,$A832))),IF($M$5="",FALSE,ISNUMBER(SEARCH($M$5,$A832))),IF($M$6="",FALSE,ISNUMBER(SEARCH($M$6,$A832))),IF($M$7="",FALSE,ISNUMBER(SEARCH($M$7,$A832))),IF($M$8="",FALSE,ISNUMBER(SEARCH($M$8,$A832)))),"match","no match"))</f>
        <v/>
      </c>
      <c r="G832" s="12">
        <f>IF(OR(OR($A832="",LEFT(TRIM($A832),5)="Total"),NOT(ISNUMBER($C832)),$C832=0),"",$D832/$C832)</f>
        <v/>
      </c>
      <c r="H832" s="12">
        <f>IF($G832="","",MAX(0,(($D832/$C832)+$M$13^2/(2*$C832))/(1+$M$13^2/$C832)-$M$13*SQRT(($D832/$C832)*(1-$D832/$C832)/$C832+$M$13^2/(4*$C832^2))/(1+$M$13^2/$C832)))</f>
        <v/>
      </c>
      <c r="I832" s="12">
        <f>IF($G832="","",MIN(1,(($D832/$C832)+$M$13^2/(2*$C832))/(1+$M$13^2/$C832)+$M$13*SQRT(($D832/$C832)*(1-$D832/$C832)/$C832+$M$13^2/(4*$C832^2))/(1+$M$13^2/$C832)))</f>
        <v/>
      </c>
      <c r="J832" s="23">
        <f>IF($A832="","",IF(LEFT(TRIM($A832),5)="Total","ignored: a Total row",IF($F832="no match","BLOCK NOW: nothing to do with what you sell",IF($G832="","WATCH: no clicks yet",IF($I832&lt;$M$14,"BLOCK: had a fair chance, confidently below",IF($H832&gt;$M$14,"KEEP: confidently above the benchmark",IF($C832&lt;$M$15,"WATCH: too few clicks to judge","WATCH: undecided")))))))</f>
        <v/>
      </c>
      <c r="K832" s="24">
        <f>IF(OR($A832="",LEFT(TRIM($A832),5)="Total"),0,1)</f>
        <v/>
      </c>
    </row>
    <row r="833">
      <c r="F833" s="23">
        <f>IF(OR($A833="",LEFT(TRIM($A833),5)="Total"),"",IF(OR(IF($M$4="",FALSE,ISNUMBER(SEARCH($M$4,$A833))),IF($M$5="",FALSE,ISNUMBER(SEARCH($M$5,$A833))),IF($M$6="",FALSE,ISNUMBER(SEARCH($M$6,$A833))),IF($M$7="",FALSE,ISNUMBER(SEARCH($M$7,$A833))),IF($M$8="",FALSE,ISNUMBER(SEARCH($M$8,$A833)))),"match","no match"))</f>
        <v/>
      </c>
      <c r="G833" s="12">
        <f>IF(OR(OR($A833="",LEFT(TRIM($A833),5)="Total"),NOT(ISNUMBER($C833)),$C833=0),"",$D833/$C833)</f>
        <v/>
      </c>
      <c r="H833" s="12">
        <f>IF($G833="","",MAX(0,(($D833/$C833)+$M$13^2/(2*$C833))/(1+$M$13^2/$C833)-$M$13*SQRT(($D833/$C833)*(1-$D833/$C833)/$C833+$M$13^2/(4*$C833^2))/(1+$M$13^2/$C833)))</f>
        <v/>
      </c>
      <c r="I833" s="12">
        <f>IF($G833="","",MIN(1,(($D833/$C833)+$M$13^2/(2*$C833))/(1+$M$13^2/$C833)+$M$13*SQRT(($D833/$C833)*(1-$D833/$C833)/$C833+$M$13^2/(4*$C833^2))/(1+$M$13^2/$C833)))</f>
        <v/>
      </c>
      <c r="J833" s="23">
        <f>IF($A833="","",IF(LEFT(TRIM($A833),5)="Total","ignored: a Total row",IF($F833="no match","BLOCK NOW: nothing to do with what you sell",IF($G833="","WATCH: no clicks yet",IF($I833&lt;$M$14,"BLOCK: had a fair chance, confidently below",IF($H833&gt;$M$14,"KEEP: confidently above the benchmark",IF($C833&lt;$M$15,"WATCH: too few clicks to judge","WATCH: undecided")))))))</f>
        <v/>
      </c>
      <c r="K833" s="24">
        <f>IF(OR($A833="",LEFT(TRIM($A833),5)="Total"),0,1)</f>
        <v/>
      </c>
    </row>
    <row r="834">
      <c r="F834" s="23">
        <f>IF(OR($A834="",LEFT(TRIM($A834),5)="Total"),"",IF(OR(IF($M$4="",FALSE,ISNUMBER(SEARCH($M$4,$A834))),IF($M$5="",FALSE,ISNUMBER(SEARCH($M$5,$A834))),IF($M$6="",FALSE,ISNUMBER(SEARCH($M$6,$A834))),IF($M$7="",FALSE,ISNUMBER(SEARCH($M$7,$A834))),IF($M$8="",FALSE,ISNUMBER(SEARCH($M$8,$A834)))),"match","no match"))</f>
        <v/>
      </c>
      <c r="G834" s="12">
        <f>IF(OR(OR($A834="",LEFT(TRIM($A834),5)="Total"),NOT(ISNUMBER($C834)),$C834=0),"",$D834/$C834)</f>
        <v/>
      </c>
      <c r="H834" s="12">
        <f>IF($G834="","",MAX(0,(($D834/$C834)+$M$13^2/(2*$C834))/(1+$M$13^2/$C834)-$M$13*SQRT(($D834/$C834)*(1-$D834/$C834)/$C834+$M$13^2/(4*$C834^2))/(1+$M$13^2/$C834)))</f>
        <v/>
      </c>
      <c r="I834" s="12">
        <f>IF($G834="","",MIN(1,(($D834/$C834)+$M$13^2/(2*$C834))/(1+$M$13^2/$C834)+$M$13*SQRT(($D834/$C834)*(1-$D834/$C834)/$C834+$M$13^2/(4*$C834^2))/(1+$M$13^2/$C834)))</f>
        <v/>
      </c>
      <c r="J834" s="23">
        <f>IF($A834="","",IF(LEFT(TRIM($A834),5)="Total","ignored: a Total row",IF($F834="no match","BLOCK NOW: nothing to do with what you sell",IF($G834="","WATCH: no clicks yet",IF($I834&lt;$M$14,"BLOCK: had a fair chance, confidently below",IF($H834&gt;$M$14,"KEEP: confidently above the benchmark",IF($C834&lt;$M$15,"WATCH: too few clicks to judge","WATCH: undecided")))))))</f>
        <v/>
      </c>
      <c r="K834" s="24">
        <f>IF(OR($A834="",LEFT(TRIM($A834),5)="Total"),0,1)</f>
        <v/>
      </c>
    </row>
    <row r="835">
      <c r="F835" s="23">
        <f>IF(OR($A835="",LEFT(TRIM($A835),5)="Total"),"",IF(OR(IF($M$4="",FALSE,ISNUMBER(SEARCH($M$4,$A835))),IF($M$5="",FALSE,ISNUMBER(SEARCH($M$5,$A835))),IF($M$6="",FALSE,ISNUMBER(SEARCH($M$6,$A835))),IF($M$7="",FALSE,ISNUMBER(SEARCH($M$7,$A835))),IF($M$8="",FALSE,ISNUMBER(SEARCH($M$8,$A835)))),"match","no match"))</f>
        <v/>
      </c>
      <c r="G835" s="12">
        <f>IF(OR(OR($A835="",LEFT(TRIM($A835),5)="Total"),NOT(ISNUMBER($C835)),$C835=0),"",$D835/$C835)</f>
        <v/>
      </c>
      <c r="H835" s="12">
        <f>IF($G835="","",MAX(0,(($D835/$C835)+$M$13^2/(2*$C835))/(1+$M$13^2/$C835)-$M$13*SQRT(($D835/$C835)*(1-$D835/$C835)/$C835+$M$13^2/(4*$C835^2))/(1+$M$13^2/$C835)))</f>
        <v/>
      </c>
      <c r="I835" s="12">
        <f>IF($G835="","",MIN(1,(($D835/$C835)+$M$13^2/(2*$C835))/(1+$M$13^2/$C835)+$M$13*SQRT(($D835/$C835)*(1-$D835/$C835)/$C835+$M$13^2/(4*$C835^2))/(1+$M$13^2/$C835)))</f>
        <v/>
      </c>
      <c r="J835" s="23">
        <f>IF($A835="","",IF(LEFT(TRIM($A835),5)="Total","ignored: a Total row",IF($F835="no match","BLOCK NOW: nothing to do with what you sell",IF($G835="","WATCH: no clicks yet",IF($I835&lt;$M$14,"BLOCK: had a fair chance, confidently below",IF($H835&gt;$M$14,"KEEP: confidently above the benchmark",IF($C835&lt;$M$15,"WATCH: too few clicks to judge","WATCH: undecided")))))))</f>
        <v/>
      </c>
      <c r="K835" s="24">
        <f>IF(OR($A835="",LEFT(TRIM($A835),5)="Total"),0,1)</f>
        <v/>
      </c>
    </row>
    <row r="836">
      <c r="F836" s="23">
        <f>IF(OR($A836="",LEFT(TRIM($A836),5)="Total"),"",IF(OR(IF($M$4="",FALSE,ISNUMBER(SEARCH($M$4,$A836))),IF($M$5="",FALSE,ISNUMBER(SEARCH($M$5,$A836))),IF($M$6="",FALSE,ISNUMBER(SEARCH($M$6,$A836))),IF($M$7="",FALSE,ISNUMBER(SEARCH($M$7,$A836))),IF($M$8="",FALSE,ISNUMBER(SEARCH($M$8,$A836)))),"match","no match"))</f>
        <v/>
      </c>
      <c r="G836" s="12">
        <f>IF(OR(OR($A836="",LEFT(TRIM($A836),5)="Total"),NOT(ISNUMBER($C836)),$C836=0),"",$D836/$C836)</f>
        <v/>
      </c>
      <c r="H836" s="12">
        <f>IF($G836="","",MAX(0,(($D836/$C836)+$M$13^2/(2*$C836))/(1+$M$13^2/$C836)-$M$13*SQRT(($D836/$C836)*(1-$D836/$C836)/$C836+$M$13^2/(4*$C836^2))/(1+$M$13^2/$C836)))</f>
        <v/>
      </c>
      <c r="I836" s="12">
        <f>IF($G836="","",MIN(1,(($D836/$C836)+$M$13^2/(2*$C836))/(1+$M$13^2/$C836)+$M$13*SQRT(($D836/$C836)*(1-$D836/$C836)/$C836+$M$13^2/(4*$C836^2))/(1+$M$13^2/$C836)))</f>
        <v/>
      </c>
      <c r="J836" s="23">
        <f>IF($A836="","",IF(LEFT(TRIM($A836),5)="Total","ignored: a Total row",IF($F836="no match","BLOCK NOW: nothing to do with what you sell",IF($G836="","WATCH: no clicks yet",IF($I836&lt;$M$14,"BLOCK: had a fair chance, confidently below",IF($H836&gt;$M$14,"KEEP: confidently above the benchmark",IF($C836&lt;$M$15,"WATCH: too few clicks to judge","WATCH: undecided")))))))</f>
        <v/>
      </c>
      <c r="K836" s="24">
        <f>IF(OR($A836="",LEFT(TRIM($A836),5)="Total"),0,1)</f>
        <v/>
      </c>
    </row>
    <row r="837">
      <c r="F837" s="23">
        <f>IF(OR($A837="",LEFT(TRIM($A837),5)="Total"),"",IF(OR(IF($M$4="",FALSE,ISNUMBER(SEARCH($M$4,$A837))),IF($M$5="",FALSE,ISNUMBER(SEARCH($M$5,$A837))),IF($M$6="",FALSE,ISNUMBER(SEARCH($M$6,$A837))),IF($M$7="",FALSE,ISNUMBER(SEARCH($M$7,$A837))),IF($M$8="",FALSE,ISNUMBER(SEARCH($M$8,$A837)))),"match","no match"))</f>
        <v/>
      </c>
      <c r="G837" s="12">
        <f>IF(OR(OR($A837="",LEFT(TRIM($A837),5)="Total"),NOT(ISNUMBER($C837)),$C837=0),"",$D837/$C837)</f>
        <v/>
      </c>
      <c r="H837" s="12">
        <f>IF($G837="","",MAX(0,(($D837/$C837)+$M$13^2/(2*$C837))/(1+$M$13^2/$C837)-$M$13*SQRT(($D837/$C837)*(1-$D837/$C837)/$C837+$M$13^2/(4*$C837^2))/(1+$M$13^2/$C837)))</f>
        <v/>
      </c>
      <c r="I837" s="12">
        <f>IF($G837="","",MIN(1,(($D837/$C837)+$M$13^2/(2*$C837))/(1+$M$13^2/$C837)+$M$13*SQRT(($D837/$C837)*(1-$D837/$C837)/$C837+$M$13^2/(4*$C837^2))/(1+$M$13^2/$C837)))</f>
        <v/>
      </c>
      <c r="J837" s="23">
        <f>IF($A837="","",IF(LEFT(TRIM($A837),5)="Total","ignored: a Total row",IF($F837="no match","BLOCK NOW: nothing to do with what you sell",IF($G837="","WATCH: no clicks yet",IF($I837&lt;$M$14,"BLOCK: had a fair chance, confidently below",IF($H837&gt;$M$14,"KEEP: confidently above the benchmark",IF($C837&lt;$M$15,"WATCH: too few clicks to judge","WATCH: undecided")))))))</f>
        <v/>
      </c>
      <c r="K837" s="24">
        <f>IF(OR($A837="",LEFT(TRIM($A837),5)="Total"),0,1)</f>
        <v/>
      </c>
    </row>
    <row r="838">
      <c r="F838" s="23">
        <f>IF(OR($A838="",LEFT(TRIM($A838),5)="Total"),"",IF(OR(IF($M$4="",FALSE,ISNUMBER(SEARCH($M$4,$A838))),IF($M$5="",FALSE,ISNUMBER(SEARCH($M$5,$A838))),IF($M$6="",FALSE,ISNUMBER(SEARCH($M$6,$A838))),IF($M$7="",FALSE,ISNUMBER(SEARCH($M$7,$A838))),IF($M$8="",FALSE,ISNUMBER(SEARCH($M$8,$A838)))),"match","no match"))</f>
        <v/>
      </c>
      <c r="G838" s="12">
        <f>IF(OR(OR($A838="",LEFT(TRIM($A838),5)="Total"),NOT(ISNUMBER($C838)),$C838=0),"",$D838/$C838)</f>
        <v/>
      </c>
      <c r="H838" s="12">
        <f>IF($G838="","",MAX(0,(($D838/$C838)+$M$13^2/(2*$C838))/(1+$M$13^2/$C838)-$M$13*SQRT(($D838/$C838)*(1-$D838/$C838)/$C838+$M$13^2/(4*$C838^2))/(1+$M$13^2/$C838)))</f>
        <v/>
      </c>
      <c r="I838" s="12">
        <f>IF($G838="","",MIN(1,(($D838/$C838)+$M$13^2/(2*$C838))/(1+$M$13^2/$C838)+$M$13*SQRT(($D838/$C838)*(1-$D838/$C838)/$C838+$M$13^2/(4*$C838^2))/(1+$M$13^2/$C838)))</f>
        <v/>
      </c>
      <c r="J838" s="23">
        <f>IF($A838="","",IF(LEFT(TRIM($A838),5)="Total","ignored: a Total row",IF($F838="no match","BLOCK NOW: nothing to do with what you sell",IF($G838="","WATCH: no clicks yet",IF($I838&lt;$M$14,"BLOCK: had a fair chance, confidently below",IF($H838&gt;$M$14,"KEEP: confidently above the benchmark",IF($C838&lt;$M$15,"WATCH: too few clicks to judge","WATCH: undecided")))))))</f>
        <v/>
      </c>
      <c r="K838" s="24">
        <f>IF(OR($A838="",LEFT(TRIM($A838),5)="Total"),0,1)</f>
        <v/>
      </c>
    </row>
    <row r="839">
      <c r="F839" s="23">
        <f>IF(OR($A839="",LEFT(TRIM($A839),5)="Total"),"",IF(OR(IF($M$4="",FALSE,ISNUMBER(SEARCH($M$4,$A839))),IF($M$5="",FALSE,ISNUMBER(SEARCH($M$5,$A839))),IF($M$6="",FALSE,ISNUMBER(SEARCH($M$6,$A839))),IF($M$7="",FALSE,ISNUMBER(SEARCH($M$7,$A839))),IF($M$8="",FALSE,ISNUMBER(SEARCH($M$8,$A839)))),"match","no match"))</f>
        <v/>
      </c>
      <c r="G839" s="12">
        <f>IF(OR(OR($A839="",LEFT(TRIM($A839),5)="Total"),NOT(ISNUMBER($C839)),$C839=0),"",$D839/$C839)</f>
        <v/>
      </c>
      <c r="H839" s="12">
        <f>IF($G839="","",MAX(0,(($D839/$C839)+$M$13^2/(2*$C839))/(1+$M$13^2/$C839)-$M$13*SQRT(($D839/$C839)*(1-$D839/$C839)/$C839+$M$13^2/(4*$C839^2))/(1+$M$13^2/$C839)))</f>
        <v/>
      </c>
      <c r="I839" s="12">
        <f>IF($G839="","",MIN(1,(($D839/$C839)+$M$13^2/(2*$C839))/(1+$M$13^2/$C839)+$M$13*SQRT(($D839/$C839)*(1-$D839/$C839)/$C839+$M$13^2/(4*$C839^2))/(1+$M$13^2/$C839)))</f>
        <v/>
      </c>
      <c r="J839" s="23">
        <f>IF($A839="","",IF(LEFT(TRIM($A839),5)="Total","ignored: a Total row",IF($F839="no match","BLOCK NOW: nothing to do with what you sell",IF($G839="","WATCH: no clicks yet",IF($I839&lt;$M$14,"BLOCK: had a fair chance, confidently below",IF($H839&gt;$M$14,"KEEP: confidently above the benchmark",IF($C839&lt;$M$15,"WATCH: too few clicks to judge","WATCH: undecided")))))))</f>
        <v/>
      </c>
      <c r="K839" s="24">
        <f>IF(OR($A839="",LEFT(TRIM($A839),5)="Total"),0,1)</f>
        <v/>
      </c>
    </row>
    <row r="840">
      <c r="F840" s="23">
        <f>IF(OR($A840="",LEFT(TRIM($A840),5)="Total"),"",IF(OR(IF($M$4="",FALSE,ISNUMBER(SEARCH($M$4,$A840))),IF($M$5="",FALSE,ISNUMBER(SEARCH($M$5,$A840))),IF($M$6="",FALSE,ISNUMBER(SEARCH($M$6,$A840))),IF($M$7="",FALSE,ISNUMBER(SEARCH($M$7,$A840))),IF($M$8="",FALSE,ISNUMBER(SEARCH($M$8,$A840)))),"match","no match"))</f>
        <v/>
      </c>
      <c r="G840" s="12">
        <f>IF(OR(OR($A840="",LEFT(TRIM($A840),5)="Total"),NOT(ISNUMBER($C840)),$C840=0),"",$D840/$C840)</f>
        <v/>
      </c>
      <c r="H840" s="12">
        <f>IF($G840="","",MAX(0,(($D840/$C840)+$M$13^2/(2*$C840))/(1+$M$13^2/$C840)-$M$13*SQRT(($D840/$C840)*(1-$D840/$C840)/$C840+$M$13^2/(4*$C840^2))/(1+$M$13^2/$C840)))</f>
        <v/>
      </c>
      <c r="I840" s="12">
        <f>IF($G840="","",MIN(1,(($D840/$C840)+$M$13^2/(2*$C840))/(1+$M$13^2/$C840)+$M$13*SQRT(($D840/$C840)*(1-$D840/$C840)/$C840+$M$13^2/(4*$C840^2))/(1+$M$13^2/$C840)))</f>
        <v/>
      </c>
      <c r="J840" s="23">
        <f>IF($A840="","",IF(LEFT(TRIM($A840),5)="Total","ignored: a Total row",IF($F840="no match","BLOCK NOW: nothing to do with what you sell",IF($G840="","WATCH: no clicks yet",IF($I840&lt;$M$14,"BLOCK: had a fair chance, confidently below",IF($H840&gt;$M$14,"KEEP: confidently above the benchmark",IF($C840&lt;$M$15,"WATCH: too few clicks to judge","WATCH: undecided")))))))</f>
        <v/>
      </c>
      <c r="K840" s="24">
        <f>IF(OR($A840="",LEFT(TRIM($A840),5)="Total"),0,1)</f>
        <v/>
      </c>
    </row>
    <row r="841">
      <c r="F841" s="23">
        <f>IF(OR($A841="",LEFT(TRIM($A841),5)="Total"),"",IF(OR(IF($M$4="",FALSE,ISNUMBER(SEARCH($M$4,$A841))),IF($M$5="",FALSE,ISNUMBER(SEARCH($M$5,$A841))),IF($M$6="",FALSE,ISNUMBER(SEARCH($M$6,$A841))),IF($M$7="",FALSE,ISNUMBER(SEARCH($M$7,$A841))),IF($M$8="",FALSE,ISNUMBER(SEARCH($M$8,$A841)))),"match","no match"))</f>
        <v/>
      </c>
      <c r="G841" s="12">
        <f>IF(OR(OR($A841="",LEFT(TRIM($A841),5)="Total"),NOT(ISNUMBER($C841)),$C841=0),"",$D841/$C841)</f>
        <v/>
      </c>
      <c r="H841" s="12">
        <f>IF($G841="","",MAX(0,(($D841/$C841)+$M$13^2/(2*$C841))/(1+$M$13^2/$C841)-$M$13*SQRT(($D841/$C841)*(1-$D841/$C841)/$C841+$M$13^2/(4*$C841^2))/(1+$M$13^2/$C841)))</f>
        <v/>
      </c>
      <c r="I841" s="12">
        <f>IF($G841="","",MIN(1,(($D841/$C841)+$M$13^2/(2*$C841))/(1+$M$13^2/$C841)+$M$13*SQRT(($D841/$C841)*(1-$D841/$C841)/$C841+$M$13^2/(4*$C841^2))/(1+$M$13^2/$C841)))</f>
        <v/>
      </c>
      <c r="J841" s="23">
        <f>IF($A841="","",IF(LEFT(TRIM($A841),5)="Total","ignored: a Total row",IF($F841="no match","BLOCK NOW: nothing to do with what you sell",IF($G841="","WATCH: no clicks yet",IF($I841&lt;$M$14,"BLOCK: had a fair chance, confidently below",IF($H841&gt;$M$14,"KEEP: confidently above the benchmark",IF($C841&lt;$M$15,"WATCH: too few clicks to judge","WATCH: undecided")))))))</f>
        <v/>
      </c>
      <c r="K841" s="24">
        <f>IF(OR($A841="",LEFT(TRIM($A841),5)="Total"),0,1)</f>
        <v/>
      </c>
    </row>
    <row r="842">
      <c r="F842" s="23">
        <f>IF(OR($A842="",LEFT(TRIM($A842),5)="Total"),"",IF(OR(IF($M$4="",FALSE,ISNUMBER(SEARCH($M$4,$A842))),IF($M$5="",FALSE,ISNUMBER(SEARCH($M$5,$A842))),IF($M$6="",FALSE,ISNUMBER(SEARCH($M$6,$A842))),IF($M$7="",FALSE,ISNUMBER(SEARCH($M$7,$A842))),IF($M$8="",FALSE,ISNUMBER(SEARCH($M$8,$A842)))),"match","no match"))</f>
        <v/>
      </c>
      <c r="G842" s="12">
        <f>IF(OR(OR($A842="",LEFT(TRIM($A842),5)="Total"),NOT(ISNUMBER($C842)),$C842=0),"",$D842/$C842)</f>
        <v/>
      </c>
      <c r="H842" s="12">
        <f>IF($G842="","",MAX(0,(($D842/$C842)+$M$13^2/(2*$C842))/(1+$M$13^2/$C842)-$M$13*SQRT(($D842/$C842)*(1-$D842/$C842)/$C842+$M$13^2/(4*$C842^2))/(1+$M$13^2/$C842)))</f>
        <v/>
      </c>
      <c r="I842" s="12">
        <f>IF($G842="","",MIN(1,(($D842/$C842)+$M$13^2/(2*$C842))/(1+$M$13^2/$C842)+$M$13*SQRT(($D842/$C842)*(1-$D842/$C842)/$C842+$M$13^2/(4*$C842^2))/(1+$M$13^2/$C842)))</f>
        <v/>
      </c>
      <c r="J842" s="23">
        <f>IF($A842="","",IF(LEFT(TRIM($A842),5)="Total","ignored: a Total row",IF($F842="no match","BLOCK NOW: nothing to do with what you sell",IF($G842="","WATCH: no clicks yet",IF($I842&lt;$M$14,"BLOCK: had a fair chance, confidently below",IF($H842&gt;$M$14,"KEEP: confidently above the benchmark",IF($C842&lt;$M$15,"WATCH: too few clicks to judge","WATCH: undecided")))))))</f>
        <v/>
      </c>
      <c r="K842" s="24">
        <f>IF(OR($A842="",LEFT(TRIM($A842),5)="Total"),0,1)</f>
        <v/>
      </c>
    </row>
    <row r="843">
      <c r="F843" s="23">
        <f>IF(OR($A843="",LEFT(TRIM($A843),5)="Total"),"",IF(OR(IF($M$4="",FALSE,ISNUMBER(SEARCH($M$4,$A843))),IF($M$5="",FALSE,ISNUMBER(SEARCH($M$5,$A843))),IF($M$6="",FALSE,ISNUMBER(SEARCH($M$6,$A843))),IF($M$7="",FALSE,ISNUMBER(SEARCH($M$7,$A843))),IF($M$8="",FALSE,ISNUMBER(SEARCH($M$8,$A843)))),"match","no match"))</f>
        <v/>
      </c>
      <c r="G843" s="12">
        <f>IF(OR(OR($A843="",LEFT(TRIM($A843),5)="Total"),NOT(ISNUMBER($C843)),$C843=0),"",$D843/$C843)</f>
        <v/>
      </c>
      <c r="H843" s="12">
        <f>IF($G843="","",MAX(0,(($D843/$C843)+$M$13^2/(2*$C843))/(1+$M$13^2/$C843)-$M$13*SQRT(($D843/$C843)*(1-$D843/$C843)/$C843+$M$13^2/(4*$C843^2))/(1+$M$13^2/$C843)))</f>
        <v/>
      </c>
      <c r="I843" s="12">
        <f>IF($G843="","",MIN(1,(($D843/$C843)+$M$13^2/(2*$C843))/(1+$M$13^2/$C843)+$M$13*SQRT(($D843/$C843)*(1-$D843/$C843)/$C843+$M$13^2/(4*$C843^2))/(1+$M$13^2/$C843)))</f>
        <v/>
      </c>
      <c r="J843" s="23">
        <f>IF($A843="","",IF(LEFT(TRIM($A843),5)="Total","ignored: a Total row",IF($F843="no match","BLOCK NOW: nothing to do with what you sell",IF($G843="","WATCH: no clicks yet",IF($I843&lt;$M$14,"BLOCK: had a fair chance, confidently below",IF($H843&gt;$M$14,"KEEP: confidently above the benchmark",IF($C843&lt;$M$15,"WATCH: too few clicks to judge","WATCH: undecided")))))))</f>
        <v/>
      </c>
      <c r="K843" s="24">
        <f>IF(OR($A843="",LEFT(TRIM($A843),5)="Total"),0,1)</f>
        <v/>
      </c>
    </row>
    <row r="844">
      <c r="F844" s="23">
        <f>IF(OR($A844="",LEFT(TRIM($A844),5)="Total"),"",IF(OR(IF($M$4="",FALSE,ISNUMBER(SEARCH($M$4,$A844))),IF($M$5="",FALSE,ISNUMBER(SEARCH($M$5,$A844))),IF($M$6="",FALSE,ISNUMBER(SEARCH($M$6,$A844))),IF($M$7="",FALSE,ISNUMBER(SEARCH($M$7,$A844))),IF($M$8="",FALSE,ISNUMBER(SEARCH($M$8,$A844)))),"match","no match"))</f>
        <v/>
      </c>
      <c r="G844" s="12">
        <f>IF(OR(OR($A844="",LEFT(TRIM($A844),5)="Total"),NOT(ISNUMBER($C844)),$C844=0),"",$D844/$C844)</f>
        <v/>
      </c>
      <c r="H844" s="12">
        <f>IF($G844="","",MAX(0,(($D844/$C844)+$M$13^2/(2*$C844))/(1+$M$13^2/$C844)-$M$13*SQRT(($D844/$C844)*(1-$D844/$C844)/$C844+$M$13^2/(4*$C844^2))/(1+$M$13^2/$C844)))</f>
        <v/>
      </c>
      <c r="I844" s="12">
        <f>IF($G844="","",MIN(1,(($D844/$C844)+$M$13^2/(2*$C844))/(1+$M$13^2/$C844)+$M$13*SQRT(($D844/$C844)*(1-$D844/$C844)/$C844+$M$13^2/(4*$C844^2))/(1+$M$13^2/$C844)))</f>
        <v/>
      </c>
      <c r="J844" s="23">
        <f>IF($A844="","",IF(LEFT(TRIM($A844),5)="Total","ignored: a Total row",IF($F844="no match","BLOCK NOW: nothing to do with what you sell",IF($G844="","WATCH: no clicks yet",IF($I844&lt;$M$14,"BLOCK: had a fair chance, confidently below",IF($H844&gt;$M$14,"KEEP: confidently above the benchmark",IF($C844&lt;$M$15,"WATCH: too few clicks to judge","WATCH: undecided")))))))</f>
        <v/>
      </c>
      <c r="K844" s="24">
        <f>IF(OR($A844="",LEFT(TRIM($A844),5)="Total"),0,1)</f>
        <v/>
      </c>
    </row>
    <row r="845">
      <c r="F845" s="23">
        <f>IF(OR($A845="",LEFT(TRIM($A845),5)="Total"),"",IF(OR(IF($M$4="",FALSE,ISNUMBER(SEARCH($M$4,$A845))),IF($M$5="",FALSE,ISNUMBER(SEARCH($M$5,$A845))),IF($M$6="",FALSE,ISNUMBER(SEARCH($M$6,$A845))),IF($M$7="",FALSE,ISNUMBER(SEARCH($M$7,$A845))),IF($M$8="",FALSE,ISNUMBER(SEARCH($M$8,$A845)))),"match","no match"))</f>
        <v/>
      </c>
      <c r="G845" s="12">
        <f>IF(OR(OR($A845="",LEFT(TRIM($A845),5)="Total"),NOT(ISNUMBER($C845)),$C845=0),"",$D845/$C845)</f>
        <v/>
      </c>
      <c r="H845" s="12">
        <f>IF($G845="","",MAX(0,(($D845/$C845)+$M$13^2/(2*$C845))/(1+$M$13^2/$C845)-$M$13*SQRT(($D845/$C845)*(1-$D845/$C845)/$C845+$M$13^2/(4*$C845^2))/(1+$M$13^2/$C845)))</f>
        <v/>
      </c>
      <c r="I845" s="12">
        <f>IF($G845="","",MIN(1,(($D845/$C845)+$M$13^2/(2*$C845))/(1+$M$13^2/$C845)+$M$13*SQRT(($D845/$C845)*(1-$D845/$C845)/$C845+$M$13^2/(4*$C845^2))/(1+$M$13^2/$C845)))</f>
        <v/>
      </c>
      <c r="J845" s="23">
        <f>IF($A845="","",IF(LEFT(TRIM($A845),5)="Total","ignored: a Total row",IF($F845="no match","BLOCK NOW: nothing to do with what you sell",IF($G845="","WATCH: no clicks yet",IF($I845&lt;$M$14,"BLOCK: had a fair chance, confidently below",IF($H845&gt;$M$14,"KEEP: confidently above the benchmark",IF($C845&lt;$M$15,"WATCH: too few clicks to judge","WATCH: undecided")))))))</f>
        <v/>
      </c>
      <c r="K845" s="24">
        <f>IF(OR($A845="",LEFT(TRIM($A845),5)="Total"),0,1)</f>
        <v/>
      </c>
    </row>
    <row r="846">
      <c r="F846" s="23">
        <f>IF(OR($A846="",LEFT(TRIM($A846),5)="Total"),"",IF(OR(IF($M$4="",FALSE,ISNUMBER(SEARCH($M$4,$A846))),IF($M$5="",FALSE,ISNUMBER(SEARCH($M$5,$A846))),IF($M$6="",FALSE,ISNUMBER(SEARCH($M$6,$A846))),IF($M$7="",FALSE,ISNUMBER(SEARCH($M$7,$A846))),IF($M$8="",FALSE,ISNUMBER(SEARCH($M$8,$A846)))),"match","no match"))</f>
        <v/>
      </c>
      <c r="G846" s="12">
        <f>IF(OR(OR($A846="",LEFT(TRIM($A846),5)="Total"),NOT(ISNUMBER($C846)),$C846=0),"",$D846/$C846)</f>
        <v/>
      </c>
      <c r="H846" s="12">
        <f>IF($G846="","",MAX(0,(($D846/$C846)+$M$13^2/(2*$C846))/(1+$M$13^2/$C846)-$M$13*SQRT(($D846/$C846)*(1-$D846/$C846)/$C846+$M$13^2/(4*$C846^2))/(1+$M$13^2/$C846)))</f>
        <v/>
      </c>
      <c r="I846" s="12">
        <f>IF($G846="","",MIN(1,(($D846/$C846)+$M$13^2/(2*$C846))/(1+$M$13^2/$C846)+$M$13*SQRT(($D846/$C846)*(1-$D846/$C846)/$C846+$M$13^2/(4*$C846^2))/(1+$M$13^2/$C846)))</f>
        <v/>
      </c>
      <c r="J846" s="23">
        <f>IF($A846="","",IF(LEFT(TRIM($A846),5)="Total","ignored: a Total row",IF($F846="no match","BLOCK NOW: nothing to do with what you sell",IF($G846="","WATCH: no clicks yet",IF($I846&lt;$M$14,"BLOCK: had a fair chance, confidently below",IF($H846&gt;$M$14,"KEEP: confidently above the benchmark",IF($C846&lt;$M$15,"WATCH: too few clicks to judge","WATCH: undecided")))))))</f>
        <v/>
      </c>
      <c r="K846" s="24">
        <f>IF(OR($A846="",LEFT(TRIM($A846),5)="Total"),0,1)</f>
        <v/>
      </c>
    </row>
    <row r="847">
      <c r="F847" s="23">
        <f>IF(OR($A847="",LEFT(TRIM($A847),5)="Total"),"",IF(OR(IF($M$4="",FALSE,ISNUMBER(SEARCH($M$4,$A847))),IF($M$5="",FALSE,ISNUMBER(SEARCH($M$5,$A847))),IF($M$6="",FALSE,ISNUMBER(SEARCH($M$6,$A847))),IF($M$7="",FALSE,ISNUMBER(SEARCH($M$7,$A847))),IF($M$8="",FALSE,ISNUMBER(SEARCH($M$8,$A847)))),"match","no match"))</f>
        <v/>
      </c>
      <c r="G847" s="12">
        <f>IF(OR(OR($A847="",LEFT(TRIM($A847),5)="Total"),NOT(ISNUMBER($C847)),$C847=0),"",$D847/$C847)</f>
        <v/>
      </c>
      <c r="H847" s="12">
        <f>IF($G847="","",MAX(0,(($D847/$C847)+$M$13^2/(2*$C847))/(1+$M$13^2/$C847)-$M$13*SQRT(($D847/$C847)*(1-$D847/$C847)/$C847+$M$13^2/(4*$C847^2))/(1+$M$13^2/$C847)))</f>
        <v/>
      </c>
      <c r="I847" s="12">
        <f>IF($G847="","",MIN(1,(($D847/$C847)+$M$13^2/(2*$C847))/(1+$M$13^2/$C847)+$M$13*SQRT(($D847/$C847)*(1-$D847/$C847)/$C847+$M$13^2/(4*$C847^2))/(1+$M$13^2/$C847)))</f>
        <v/>
      </c>
      <c r="J847" s="23">
        <f>IF($A847="","",IF(LEFT(TRIM($A847),5)="Total","ignored: a Total row",IF($F847="no match","BLOCK NOW: nothing to do with what you sell",IF($G847="","WATCH: no clicks yet",IF($I847&lt;$M$14,"BLOCK: had a fair chance, confidently below",IF($H847&gt;$M$14,"KEEP: confidently above the benchmark",IF($C847&lt;$M$15,"WATCH: too few clicks to judge","WATCH: undecided")))))))</f>
        <v/>
      </c>
      <c r="K847" s="24">
        <f>IF(OR($A847="",LEFT(TRIM($A847),5)="Total"),0,1)</f>
        <v/>
      </c>
    </row>
    <row r="848">
      <c r="F848" s="23">
        <f>IF(OR($A848="",LEFT(TRIM($A848),5)="Total"),"",IF(OR(IF($M$4="",FALSE,ISNUMBER(SEARCH($M$4,$A848))),IF($M$5="",FALSE,ISNUMBER(SEARCH($M$5,$A848))),IF($M$6="",FALSE,ISNUMBER(SEARCH($M$6,$A848))),IF($M$7="",FALSE,ISNUMBER(SEARCH($M$7,$A848))),IF($M$8="",FALSE,ISNUMBER(SEARCH($M$8,$A848)))),"match","no match"))</f>
        <v/>
      </c>
      <c r="G848" s="12">
        <f>IF(OR(OR($A848="",LEFT(TRIM($A848),5)="Total"),NOT(ISNUMBER($C848)),$C848=0),"",$D848/$C848)</f>
        <v/>
      </c>
      <c r="H848" s="12">
        <f>IF($G848="","",MAX(0,(($D848/$C848)+$M$13^2/(2*$C848))/(1+$M$13^2/$C848)-$M$13*SQRT(($D848/$C848)*(1-$D848/$C848)/$C848+$M$13^2/(4*$C848^2))/(1+$M$13^2/$C848)))</f>
        <v/>
      </c>
      <c r="I848" s="12">
        <f>IF($G848="","",MIN(1,(($D848/$C848)+$M$13^2/(2*$C848))/(1+$M$13^2/$C848)+$M$13*SQRT(($D848/$C848)*(1-$D848/$C848)/$C848+$M$13^2/(4*$C848^2))/(1+$M$13^2/$C848)))</f>
        <v/>
      </c>
      <c r="J848" s="23">
        <f>IF($A848="","",IF(LEFT(TRIM($A848),5)="Total","ignored: a Total row",IF($F848="no match","BLOCK NOW: nothing to do with what you sell",IF($G848="","WATCH: no clicks yet",IF($I848&lt;$M$14,"BLOCK: had a fair chance, confidently below",IF($H848&gt;$M$14,"KEEP: confidently above the benchmark",IF($C848&lt;$M$15,"WATCH: too few clicks to judge","WATCH: undecided")))))))</f>
        <v/>
      </c>
      <c r="K848" s="24">
        <f>IF(OR($A848="",LEFT(TRIM($A848),5)="Total"),0,1)</f>
        <v/>
      </c>
    </row>
    <row r="849">
      <c r="F849" s="23">
        <f>IF(OR($A849="",LEFT(TRIM($A849),5)="Total"),"",IF(OR(IF($M$4="",FALSE,ISNUMBER(SEARCH($M$4,$A849))),IF($M$5="",FALSE,ISNUMBER(SEARCH($M$5,$A849))),IF($M$6="",FALSE,ISNUMBER(SEARCH($M$6,$A849))),IF($M$7="",FALSE,ISNUMBER(SEARCH($M$7,$A849))),IF($M$8="",FALSE,ISNUMBER(SEARCH($M$8,$A849)))),"match","no match"))</f>
        <v/>
      </c>
      <c r="G849" s="12">
        <f>IF(OR(OR($A849="",LEFT(TRIM($A849),5)="Total"),NOT(ISNUMBER($C849)),$C849=0),"",$D849/$C849)</f>
        <v/>
      </c>
      <c r="H849" s="12">
        <f>IF($G849="","",MAX(0,(($D849/$C849)+$M$13^2/(2*$C849))/(1+$M$13^2/$C849)-$M$13*SQRT(($D849/$C849)*(1-$D849/$C849)/$C849+$M$13^2/(4*$C849^2))/(1+$M$13^2/$C849)))</f>
        <v/>
      </c>
      <c r="I849" s="12">
        <f>IF($G849="","",MIN(1,(($D849/$C849)+$M$13^2/(2*$C849))/(1+$M$13^2/$C849)+$M$13*SQRT(($D849/$C849)*(1-$D849/$C849)/$C849+$M$13^2/(4*$C849^2))/(1+$M$13^2/$C849)))</f>
        <v/>
      </c>
      <c r="J849" s="23">
        <f>IF($A849="","",IF(LEFT(TRIM($A849),5)="Total","ignored: a Total row",IF($F849="no match","BLOCK NOW: nothing to do with what you sell",IF($G849="","WATCH: no clicks yet",IF($I849&lt;$M$14,"BLOCK: had a fair chance, confidently below",IF($H849&gt;$M$14,"KEEP: confidently above the benchmark",IF($C849&lt;$M$15,"WATCH: too few clicks to judge","WATCH: undecided")))))))</f>
        <v/>
      </c>
      <c r="K849" s="24">
        <f>IF(OR($A849="",LEFT(TRIM($A849),5)="Total"),0,1)</f>
        <v/>
      </c>
    </row>
    <row r="850">
      <c r="F850" s="23">
        <f>IF(OR($A850="",LEFT(TRIM($A850),5)="Total"),"",IF(OR(IF($M$4="",FALSE,ISNUMBER(SEARCH($M$4,$A850))),IF($M$5="",FALSE,ISNUMBER(SEARCH($M$5,$A850))),IF($M$6="",FALSE,ISNUMBER(SEARCH($M$6,$A850))),IF($M$7="",FALSE,ISNUMBER(SEARCH($M$7,$A850))),IF($M$8="",FALSE,ISNUMBER(SEARCH($M$8,$A850)))),"match","no match"))</f>
        <v/>
      </c>
      <c r="G850" s="12">
        <f>IF(OR(OR($A850="",LEFT(TRIM($A850),5)="Total"),NOT(ISNUMBER($C850)),$C850=0),"",$D850/$C850)</f>
        <v/>
      </c>
      <c r="H850" s="12">
        <f>IF($G850="","",MAX(0,(($D850/$C850)+$M$13^2/(2*$C850))/(1+$M$13^2/$C850)-$M$13*SQRT(($D850/$C850)*(1-$D850/$C850)/$C850+$M$13^2/(4*$C850^2))/(1+$M$13^2/$C850)))</f>
        <v/>
      </c>
      <c r="I850" s="12">
        <f>IF($G850="","",MIN(1,(($D850/$C850)+$M$13^2/(2*$C850))/(1+$M$13^2/$C850)+$M$13*SQRT(($D850/$C850)*(1-$D850/$C850)/$C850+$M$13^2/(4*$C850^2))/(1+$M$13^2/$C850)))</f>
        <v/>
      </c>
      <c r="J850" s="23">
        <f>IF($A850="","",IF(LEFT(TRIM($A850),5)="Total","ignored: a Total row",IF($F850="no match","BLOCK NOW: nothing to do with what you sell",IF($G850="","WATCH: no clicks yet",IF($I850&lt;$M$14,"BLOCK: had a fair chance, confidently below",IF($H850&gt;$M$14,"KEEP: confidently above the benchmark",IF($C850&lt;$M$15,"WATCH: too few clicks to judge","WATCH: undecided")))))))</f>
        <v/>
      </c>
      <c r="K850" s="24">
        <f>IF(OR($A850="",LEFT(TRIM($A850),5)="Total"),0,1)</f>
        <v/>
      </c>
    </row>
    <row r="851">
      <c r="F851" s="23">
        <f>IF(OR($A851="",LEFT(TRIM($A851),5)="Total"),"",IF(OR(IF($M$4="",FALSE,ISNUMBER(SEARCH($M$4,$A851))),IF($M$5="",FALSE,ISNUMBER(SEARCH($M$5,$A851))),IF($M$6="",FALSE,ISNUMBER(SEARCH($M$6,$A851))),IF($M$7="",FALSE,ISNUMBER(SEARCH($M$7,$A851))),IF($M$8="",FALSE,ISNUMBER(SEARCH($M$8,$A851)))),"match","no match"))</f>
        <v/>
      </c>
      <c r="G851" s="12">
        <f>IF(OR(OR($A851="",LEFT(TRIM($A851),5)="Total"),NOT(ISNUMBER($C851)),$C851=0),"",$D851/$C851)</f>
        <v/>
      </c>
      <c r="H851" s="12">
        <f>IF($G851="","",MAX(0,(($D851/$C851)+$M$13^2/(2*$C851))/(1+$M$13^2/$C851)-$M$13*SQRT(($D851/$C851)*(1-$D851/$C851)/$C851+$M$13^2/(4*$C851^2))/(1+$M$13^2/$C851)))</f>
        <v/>
      </c>
      <c r="I851" s="12">
        <f>IF($G851="","",MIN(1,(($D851/$C851)+$M$13^2/(2*$C851))/(1+$M$13^2/$C851)+$M$13*SQRT(($D851/$C851)*(1-$D851/$C851)/$C851+$M$13^2/(4*$C851^2))/(1+$M$13^2/$C851)))</f>
        <v/>
      </c>
      <c r="J851" s="23">
        <f>IF($A851="","",IF(LEFT(TRIM($A851),5)="Total","ignored: a Total row",IF($F851="no match","BLOCK NOW: nothing to do with what you sell",IF($G851="","WATCH: no clicks yet",IF($I851&lt;$M$14,"BLOCK: had a fair chance, confidently below",IF($H851&gt;$M$14,"KEEP: confidently above the benchmark",IF($C851&lt;$M$15,"WATCH: too few clicks to judge","WATCH: undecided")))))))</f>
        <v/>
      </c>
      <c r="K851" s="24">
        <f>IF(OR($A851="",LEFT(TRIM($A851),5)="Total"),0,1)</f>
        <v/>
      </c>
    </row>
    <row r="852">
      <c r="F852" s="23">
        <f>IF(OR($A852="",LEFT(TRIM($A852),5)="Total"),"",IF(OR(IF($M$4="",FALSE,ISNUMBER(SEARCH($M$4,$A852))),IF($M$5="",FALSE,ISNUMBER(SEARCH($M$5,$A852))),IF($M$6="",FALSE,ISNUMBER(SEARCH($M$6,$A852))),IF($M$7="",FALSE,ISNUMBER(SEARCH($M$7,$A852))),IF($M$8="",FALSE,ISNUMBER(SEARCH($M$8,$A852)))),"match","no match"))</f>
        <v/>
      </c>
      <c r="G852" s="12">
        <f>IF(OR(OR($A852="",LEFT(TRIM($A852),5)="Total"),NOT(ISNUMBER($C852)),$C852=0),"",$D852/$C852)</f>
        <v/>
      </c>
      <c r="H852" s="12">
        <f>IF($G852="","",MAX(0,(($D852/$C852)+$M$13^2/(2*$C852))/(1+$M$13^2/$C852)-$M$13*SQRT(($D852/$C852)*(1-$D852/$C852)/$C852+$M$13^2/(4*$C852^2))/(1+$M$13^2/$C852)))</f>
        <v/>
      </c>
      <c r="I852" s="12">
        <f>IF($G852="","",MIN(1,(($D852/$C852)+$M$13^2/(2*$C852))/(1+$M$13^2/$C852)+$M$13*SQRT(($D852/$C852)*(1-$D852/$C852)/$C852+$M$13^2/(4*$C852^2))/(1+$M$13^2/$C852)))</f>
        <v/>
      </c>
      <c r="J852" s="23">
        <f>IF($A852="","",IF(LEFT(TRIM($A852),5)="Total","ignored: a Total row",IF($F852="no match","BLOCK NOW: nothing to do with what you sell",IF($G852="","WATCH: no clicks yet",IF($I852&lt;$M$14,"BLOCK: had a fair chance, confidently below",IF($H852&gt;$M$14,"KEEP: confidently above the benchmark",IF($C852&lt;$M$15,"WATCH: too few clicks to judge","WATCH: undecided")))))))</f>
        <v/>
      </c>
      <c r="K852" s="24">
        <f>IF(OR($A852="",LEFT(TRIM($A852),5)="Total"),0,1)</f>
        <v/>
      </c>
    </row>
    <row r="853">
      <c r="F853" s="23">
        <f>IF(OR($A853="",LEFT(TRIM($A853),5)="Total"),"",IF(OR(IF($M$4="",FALSE,ISNUMBER(SEARCH($M$4,$A853))),IF($M$5="",FALSE,ISNUMBER(SEARCH($M$5,$A853))),IF($M$6="",FALSE,ISNUMBER(SEARCH($M$6,$A853))),IF($M$7="",FALSE,ISNUMBER(SEARCH($M$7,$A853))),IF($M$8="",FALSE,ISNUMBER(SEARCH($M$8,$A853)))),"match","no match"))</f>
        <v/>
      </c>
      <c r="G853" s="12">
        <f>IF(OR(OR($A853="",LEFT(TRIM($A853),5)="Total"),NOT(ISNUMBER($C853)),$C853=0),"",$D853/$C853)</f>
        <v/>
      </c>
      <c r="H853" s="12">
        <f>IF($G853="","",MAX(0,(($D853/$C853)+$M$13^2/(2*$C853))/(1+$M$13^2/$C853)-$M$13*SQRT(($D853/$C853)*(1-$D853/$C853)/$C853+$M$13^2/(4*$C853^2))/(1+$M$13^2/$C853)))</f>
        <v/>
      </c>
      <c r="I853" s="12">
        <f>IF($G853="","",MIN(1,(($D853/$C853)+$M$13^2/(2*$C853))/(1+$M$13^2/$C853)+$M$13*SQRT(($D853/$C853)*(1-$D853/$C853)/$C853+$M$13^2/(4*$C853^2))/(1+$M$13^2/$C853)))</f>
        <v/>
      </c>
      <c r="J853" s="23">
        <f>IF($A853="","",IF(LEFT(TRIM($A853),5)="Total","ignored: a Total row",IF($F853="no match","BLOCK NOW: nothing to do with what you sell",IF($G853="","WATCH: no clicks yet",IF($I853&lt;$M$14,"BLOCK: had a fair chance, confidently below",IF($H853&gt;$M$14,"KEEP: confidently above the benchmark",IF($C853&lt;$M$15,"WATCH: too few clicks to judge","WATCH: undecided")))))))</f>
        <v/>
      </c>
      <c r="K853" s="24">
        <f>IF(OR($A853="",LEFT(TRIM($A853),5)="Total"),0,1)</f>
        <v/>
      </c>
    </row>
    <row r="854">
      <c r="F854" s="23">
        <f>IF(OR($A854="",LEFT(TRIM($A854),5)="Total"),"",IF(OR(IF($M$4="",FALSE,ISNUMBER(SEARCH($M$4,$A854))),IF($M$5="",FALSE,ISNUMBER(SEARCH($M$5,$A854))),IF($M$6="",FALSE,ISNUMBER(SEARCH($M$6,$A854))),IF($M$7="",FALSE,ISNUMBER(SEARCH($M$7,$A854))),IF($M$8="",FALSE,ISNUMBER(SEARCH($M$8,$A854)))),"match","no match"))</f>
        <v/>
      </c>
      <c r="G854" s="12">
        <f>IF(OR(OR($A854="",LEFT(TRIM($A854),5)="Total"),NOT(ISNUMBER($C854)),$C854=0),"",$D854/$C854)</f>
        <v/>
      </c>
      <c r="H854" s="12">
        <f>IF($G854="","",MAX(0,(($D854/$C854)+$M$13^2/(2*$C854))/(1+$M$13^2/$C854)-$M$13*SQRT(($D854/$C854)*(1-$D854/$C854)/$C854+$M$13^2/(4*$C854^2))/(1+$M$13^2/$C854)))</f>
        <v/>
      </c>
      <c r="I854" s="12">
        <f>IF($G854="","",MIN(1,(($D854/$C854)+$M$13^2/(2*$C854))/(1+$M$13^2/$C854)+$M$13*SQRT(($D854/$C854)*(1-$D854/$C854)/$C854+$M$13^2/(4*$C854^2))/(1+$M$13^2/$C854)))</f>
        <v/>
      </c>
      <c r="J854" s="23">
        <f>IF($A854="","",IF(LEFT(TRIM($A854),5)="Total","ignored: a Total row",IF($F854="no match","BLOCK NOW: nothing to do with what you sell",IF($G854="","WATCH: no clicks yet",IF($I854&lt;$M$14,"BLOCK: had a fair chance, confidently below",IF($H854&gt;$M$14,"KEEP: confidently above the benchmark",IF($C854&lt;$M$15,"WATCH: too few clicks to judge","WATCH: undecided")))))))</f>
        <v/>
      </c>
      <c r="K854" s="24">
        <f>IF(OR($A854="",LEFT(TRIM($A854),5)="Total"),0,1)</f>
        <v/>
      </c>
    </row>
    <row r="855">
      <c r="F855" s="23">
        <f>IF(OR($A855="",LEFT(TRIM($A855),5)="Total"),"",IF(OR(IF($M$4="",FALSE,ISNUMBER(SEARCH($M$4,$A855))),IF($M$5="",FALSE,ISNUMBER(SEARCH($M$5,$A855))),IF($M$6="",FALSE,ISNUMBER(SEARCH($M$6,$A855))),IF($M$7="",FALSE,ISNUMBER(SEARCH($M$7,$A855))),IF($M$8="",FALSE,ISNUMBER(SEARCH($M$8,$A855)))),"match","no match"))</f>
        <v/>
      </c>
      <c r="G855" s="12">
        <f>IF(OR(OR($A855="",LEFT(TRIM($A855),5)="Total"),NOT(ISNUMBER($C855)),$C855=0),"",$D855/$C855)</f>
        <v/>
      </c>
      <c r="H855" s="12">
        <f>IF($G855="","",MAX(0,(($D855/$C855)+$M$13^2/(2*$C855))/(1+$M$13^2/$C855)-$M$13*SQRT(($D855/$C855)*(1-$D855/$C855)/$C855+$M$13^2/(4*$C855^2))/(1+$M$13^2/$C855)))</f>
        <v/>
      </c>
      <c r="I855" s="12">
        <f>IF($G855="","",MIN(1,(($D855/$C855)+$M$13^2/(2*$C855))/(1+$M$13^2/$C855)+$M$13*SQRT(($D855/$C855)*(1-$D855/$C855)/$C855+$M$13^2/(4*$C855^2))/(1+$M$13^2/$C855)))</f>
        <v/>
      </c>
      <c r="J855" s="23">
        <f>IF($A855="","",IF(LEFT(TRIM($A855),5)="Total","ignored: a Total row",IF($F855="no match","BLOCK NOW: nothing to do with what you sell",IF($G855="","WATCH: no clicks yet",IF($I855&lt;$M$14,"BLOCK: had a fair chance, confidently below",IF($H855&gt;$M$14,"KEEP: confidently above the benchmark",IF($C855&lt;$M$15,"WATCH: too few clicks to judge","WATCH: undecided")))))))</f>
        <v/>
      </c>
      <c r="K855" s="24">
        <f>IF(OR($A855="",LEFT(TRIM($A855),5)="Total"),0,1)</f>
        <v/>
      </c>
    </row>
    <row r="856">
      <c r="F856" s="23">
        <f>IF(OR($A856="",LEFT(TRIM($A856),5)="Total"),"",IF(OR(IF($M$4="",FALSE,ISNUMBER(SEARCH($M$4,$A856))),IF($M$5="",FALSE,ISNUMBER(SEARCH($M$5,$A856))),IF($M$6="",FALSE,ISNUMBER(SEARCH($M$6,$A856))),IF($M$7="",FALSE,ISNUMBER(SEARCH($M$7,$A856))),IF($M$8="",FALSE,ISNUMBER(SEARCH($M$8,$A856)))),"match","no match"))</f>
        <v/>
      </c>
      <c r="G856" s="12">
        <f>IF(OR(OR($A856="",LEFT(TRIM($A856),5)="Total"),NOT(ISNUMBER($C856)),$C856=0),"",$D856/$C856)</f>
        <v/>
      </c>
      <c r="H856" s="12">
        <f>IF($G856="","",MAX(0,(($D856/$C856)+$M$13^2/(2*$C856))/(1+$M$13^2/$C856)-$M$13*SQRT(($D856/$C856)*(1-$D856/$C856)/$C856+$M$13^2/(4*$C856^2))/(1+$M$13^2/$C856)))</f>
        <v/>
      </c>
      <c r="I856" s="12">
        <f>IF($G856="","",MIN(1,(($D856/$C856)+$M$13^2/(2*$C856))/(1+$M$13^2/$C856)+$M$13*SQRT(($D856/$C856)*(1-$D856/$C856)/$C856+$M$13^2/(4*$C856^2))/(1+$M$13^2/$C856)))</f>
        <v/>
      </c>
      <c r="J856" s="23">
        <f>IF($A856="","",IF(LEFT(TRIM($A856),5)="Total","ignored: a Total row",IF($F856="no match","BLOCK NOW: nothing to do with what you sell",IF($G856="","WATCH: no clicks yet",IF($I856&lt;$M$14,"BLOCK: had a fair chance, confidently below",IF($H856&gt;$M$14,"KEEP: confidently above the benchmark",IF($C856&lt;$M$15,"WATCH: too few clicks to judge","WATCH: undecided")))))))</f>
        <v/>
      </c>
      <c r="K856" s="24">
        <f>IF(OR($A856="",LEFT(TRIM($A856),5)="Total"),0,1)</f>
        <v/>
      </c>
    </row>
    <row r="857">
      <c r="F857" s="23">
        <f>IF(OR($A857="",LEFT(TRIM($A857),5)="Total"),"",IF(OR(IF($M$4="",FALSE,ISNUMBER(SEARCH($M$4,$A857))),IF($M$5="",FALSE,ISNUMBER(SEARCH($M$5,$A857))),IF($M$6="",FALSE,ISNUMBER(SEARCH($M$6,$A857))),IF($M$7="",FALSE,ISNUMBER(SEARCH($M$7,$A857))),IF($M$8="",FALSE,ISNUMBER(SEARCH($M$8,$A857)))),"match","no match"))</f>
        <v/>
      </c>
      <c r="G857" s="12">
        <f>IF(OR(OR($A857="",LEFT(TRIM($A857),5)="Total"),NOT(ISNUMBER($C857)),$C857=0),"",$D857/$C857)</f>
        <v/>
      </c>
      <c r="H857" s="12">
        <f>IF($G857="","",MAX(0,(($D857/$C857)+$M$13^2/(2*$C857))/(1+$M$13^2/$C857)-$M$13*SQRT(($D857/$C857)*(1-$D857/$C857)/$C857+$M$13^2/(4*$C857^2))/(1+$M$13^2/$C857)))</f>
        <v/>
      </c>
      <c r="I857" s="12">
        <f>IF($G857="","",MIN(1,(($D857/$C857)+$M$13^2/(2*$C857))/(1+$M$13^2/$C857)+$M$13*SQRT(($D857/$C857)*(1-$D857/$C857)/$C857+$M$13^2/(4*$C857^2))/(1+$M$13^2/$C857)))</f>
        <v/>
      </c>
      <c r="J857" s="23">
        <f>IF($A857="","",IF(LEFT(TRIM($A857),5)="Total","ignored: a Total row",IF($F857="no match","BLOCK NOW: nothing to do with what you sell",IF($G857="","WATCH: no clicks yet",IF($I857&lt;$M$14,"BLOCK: had a fair chance, confidently below",IF($H857&gt;$M$14,"KEEP: confidently above the benchmark",IF($C857&lt;$M$15,"WATCH: too few clicks to judge","WATCH: undecided")))))))</f>
        <v/>
      </c>
      <c r="K857" s="24">
        <f>IF(OR($A857="",LEFT(TRIM($A857),5)="Total"),0,1)</f>
        <v/>
      </c>
    </row>
    <row r="858">
      <c r="F858" s="23">
        <f>IF(OR($A858="",LEFT(TRIM($A858),5)="Total"),"",IF(OR(IF($M$4="",FALSE,ISNUMBER(SEARCH($M$4,$A858))),IF($M$5="",FALSE,ISNUMBER(SEARCH($M$5,$A858))),IF($M$6="",FALSE,ISNUMBER(SEARCH($M$6,$A858))),IF($M$7="",FALSE,ISNUMBER(SEARCH($M$7,$A858))),IF($M$8="",FALSE,ISNUMBER(SEARCH($M$8,$A858)))),"match","no match"))</f>
        <v/>
      </c>
      <c r="G858" s="12">
        <f>IF(OR(OR($A858="",LEFT(TRIM($A858),5)="Total"),NOT(ISNUMBER($C858)),$C858=0),"",$D858/$C858)</f>
        <v/>
      </c>
      <c r="H858" s="12">
        <f>IF($G858="","",MAX(0,(($D858/$C858)+$M$13^2/(2*$C858))/(1+$M$13^2/$C858)-$M$13*SQRT(($D858/$C858)*(1-$D858/$C858)/$C858+$M$13^2/(4*$C858^2))/(1+$M$13^2/$C858)))</f>
        <v/>
      </c>
      <c r="I858" s="12">
        <f>IF($G858="","",MIN(1,(($D858/$C858)+$M$13^2/(2*$C858))/(1+$M$13^2/$C858)+$M$13*SQRT(($D858/$C858)*(1-$D858/$C858)/$C858+$M$13^2/(4*$C858^2))/(1+$M$13^2/$C858)))</f>
        <v/>
      </c>
      <c r="J858" s="23">
        <f>IF($A858="","",IF(LEFT(TRIM($A858),5)="Total","ignored: a Total row",IF($F858="no match","BLOCK NOW: nothing to do with what you sell",IF($G858="","WATCH: no clicks yet",IF($I858&lt;$M$14,"BLOCK: had a fair chance, confidently below",IF($H858&gt;$M$14,"KEEP: confidently above the benchmark",IF($C858&lt;$M$15,"WATCH: too few clicks to judge","WATCH: undecided")))))))</f>
        <v/>
      </c>
      <c r="K858" s="24">
        <f>IF(OR($A858="",LEFT(TRIM($A858),5)="Total"),0,1)</f>
        <v/>
      </c>
    </row>
    <row r="859">
      <c r="F859" s="23">
        <f>IF(OR($A859="",LEFT(TRIM($A859),5)="Total"),"",IF(OR(IF($M$4="",FALSE,ISNUMBER(SEARCH($M$4,$A859))),IF($M$5="",FALSE,ISNUMBER(SEARCH($M$5,$A859))),IF($M$6="",FALSE,ISNUMBER(SEARCH($M$6,$A859))),IF($M$7="",FALSE,ISNUMBER(SEARCH($M$7,$A859))),IF($M$8="",FALSE,ISNUMBER(SEARCH($M$8,$A859)))),"match","no match"))</f>
        <v/>
      </c>
      <c r="G859" s="12">
        <f>IF(OR(OR($A859="",LEFT(TRIM($A859),5)="Total"),NOT(ISNUMBER($C859)),$C859=0),"",$D859/$C859)</f>
        <v/>
      </c>
      <c r="H859" s="12">
        <f>IF($G859="","",MAX(0,(($D859/$C859)+$M$13^2/(2*$C859))/(1+$M$13^2/$C859)-$M$13*SQRT(($D859/$C859)*(1-$D859/$C859)/$C859+$M$13^2/(4*$C859^2))/(1+$M$13^2/$C859)))</f>
        <v/>
      </c>
      <c r="I859" s="12">
        <f>IF($G859="","",MIN(1,(($D859/$C859)+$M$13^2/(2*$C859))/(1+$M$13^2/$C859)+$M$13*SQRT(($D859/$C859)*(1-$D859/$C859)/$C859+$M$13^2/(4*$C859^2))/(1+$M$13^2/$C859)))</f>
        <v/>
      </c>
      <c r="J859" s="23">
        <f>IF($A859="","",IF(LEFT(TRIM($A859),5)="Total","ignored: a Total row",IF($F859="no match","BLOCK NOW: nothing to do with what you sell",IF($G859="","WATCH: no clicks yet",IF($I859&lt;$M$14,"BLOCK: had a fair chance, confidently below",IF($H859&gt;$M$14,"KEEP: confidently above the benchmark",IF($C859&lt;$M$15,"WATCH: too few clicks to judge","WATCH: undecided")))))))</f>
        <v/>
      </c>
      <c r="K859" s="24">
        <f>IF(OR($A859="",LEFT(TRIM($A859),5)="Total"),0,1)</f>
        <v/>
      </c>
    </row>
    <row r="860">
      <c r="F860" s="23">
        <f>IF(OR($A860="",LEFT(TRIM($A860),5)="Total"),"",IF(OR(IF($M$4="",FALSE,ISNUMBER(SEARCH($M$4,$A860))),IF($M$5="",FALSE,ISNUMBER(SEARCH($M$5,$A860))),IF($M$6="",FALSE,ISNUMBER(SEARCH($M$6,$A860))),IF($M$7="",FALSE,ISNUMBER(SEARCH($M$7,$A860))),IF($M$8="",FALSE,ISNUMBER(SEARCH($M$8,$A860)))),"match","no match"))</f>
        <v/>
      </c>
      <c r="G860" s="12">
        <f>IF(OR(OR($A860="",LEFT(TRIM($A860),5)="Total"),NOT(ISNUMBER($C860)),$C860=0),"",$D860/$C860)</f>
        <v/>
      </c>
      <c r="H860" s="12">
        <f>IF($G860="","",MAX(0,(($D860/$C860)+$M$13^2/(2*$C860))/(1+$M$13^2/$C860)-$M$13*SQRT(($D860/$C860)*(1-$D860/$C860)/$C860+$M$13^2/(4*$C860^2))/(1+$M$13^2/$C860)))</f>
        <v/>
      </c>
      <c r="I860" s="12">
        <f>IF($G860="","",MIN(1,(($D860/$C860)+$M$13^2/(2*$C860))/(1+$M$13^2/$C860)+$M$13*SQRT(($D860/$C860)*(1-$D860/$C860)/$C860+$M$13^2/(4*$C860^2))/(1+$M$13^2/$C860)))</f>
        <v/>
      </c>
      <c r="J860" s="23">
        <f>IF($A860="","",IF(LEFT(TRIM($A860),5)="Total","ignored: a Total row",IF($F860="no match","BLOCK NOW: nothing to do with what you sell",IF($G860="","WATCH: no clicks yet",IF($I860&lt;$M$14,"BLOCK: had a fair chance, confidently below",IF($H860&gt;$M$14,"KEEP: confidently above the benchmark",IF($C860&lt;$M$15,"WATCH: too few clicks to judge","WATCH: undecided")))))))</f>
        <v/>
      </c>
      <c r="K860" s="24">
        <f>IF(OR($A860="",LEFT(TRIM($A860),5)="Total"),0,1)</f>
        <v/>
      </c>
    </row>
    <row r="861">
      <c r="F861" s="23">
        <f>IF(OR($A861="",LEFT(TRIM($A861),5)="Total"),"",IF(OR(IF($M$4="",FALSE,ISNUMBER(SEARCH($M$4,$A861))),IF($M$5="",FALSE,ISNUMBER(SEARCH($M$5,$A861))),IF($M$6="",FALSE,ISNUMBER(SEARCH($M$6,$A861))),IF($M$7="",FALSE,ISNUMBER(SEARCH($M$7,$A861))),IF($M$8="",FALSE,ISNUMBER(SEARCH($M$8,$A861)))),"match","no match"))</f>
        <v/>
      </c>
      <c r="G861" s="12">
        <f>IF(OR(OR($A861="",LEFT(TRIM($A861),5)="Total"),NOT(ISNUMBER($C861)),$C861=0),"",$D861/$C861)</f>
        <v/>
      </c>
      <c r="H861" s="12">
        <f>IF($G861="","",MAX(0,(($D861/$C861)+$M$13^2/(2*$C861))/(1+$M$13^2/$C861)-$M$13*SQRT(($D861/$C861)*(1-$D861/$C861)/$C861+$M$13^2/(4*$C861^2))/(1+$M$13^2/$C861)))</f>
        <v/>
      </c>
      <c r="I861" s="12">
        <f>IF($G861="","",MIN(1,(($D861/$C861)+$M$13^2/(2*$C861))/(1+$M$13^2/$C861)+$M$13*SQRT(($D861/$C861)*(1-$D861/$C861)/$C861+$M$13^2/(4*$C861^2))/(1+$M$13^2/$C861)))</f>
        <v/>
      </c>
      <c r="J861" s="23">
        <f>IF($A861="","",IF(LEFT(TRIM($A861),5)="Total","ignored: a Total row",IF($F861="no match","BLOCK NOW: nothing to do with what you sell",IF($G861="","WATCH: no clicks yet",IF($I861&lt;$M$14,"BLOCK: had a fair chance, confidently below",IF($H861&gt;$M$14,"KEEP: confidently above the benchmark",IF($C861&lt;$M$15,"WATCH: too few clicks to judge","WATCH: undecided")))))))</f>
        <v/>
      </c>
      <c r="K861" s="24">
        <f>IF(OR($A861="",LEFT(TRIM($A861),5)="Total"),0,1)</f>
        <v/>
      </c>
    </row>
    <row r="862">
      <c r="F862" s="23">
        <f>IF(OR($A862="",LEFT(TRIM($A862),5)="Total"),"",IF(OR(IF($M$4="",FALSE,ISNUMBER(SEARCH($M$4,$A862))),IF($M$5="",FALSE,ISNUMBER(SEARCH($M$5,$A862))),IF($M$6="",FALSE,ISNUMBER(SEARCH($M$6,$A862))),IF($M$7="",FALSE,ISNUMBER(SEARCH($M$7,$A862))),IF($M$8="",FALSE,ISNUMBER(SEARCH($M$8,$A862)))),"match","no match"))</f>
        <v/>
      </c>
      <c r="G862" s="12">
        <f>IF(OR(OR($A862="",LEFT(TRIM($A862),5)="Total"),NOT(ISNUMBER($C862)),$C862=0),"",$D862/$C862)</f>
        <v/>
      </c>
      <c r="H862" s="12">
        <f>IF($G862="","",MAX(0,(($D862/$C862)+$M$13^2/(2*$C862))/(1+$M$13^2/$C862)-$M$13*SQRT(($D862/$C862)*(1-$D862/$C862)/$C862+$M$13^2/(4*$C862^2))/(1+$M$13^2/$C862)))</f>
        <v/>
      </c>
      <c r="I862" s="12">
        <f>IF($G862="","",MIN(1,(($D862/$C862)+$M$13^2/(2*$C862))/(1+$M$13^2/$C862)+$M$13*SQRT(($D862/$C862)*(1-$D862/$C862)/$C862+$M$13^2/(4*$C862^2))/(1+$M$13^2/$C862)))</f>
        <v/>
      </c>
      <c r="J862" s="23">
        <f>IF($A862="","",IF(LEFT(TRIM($A862),5)="Total","ignored: a Total row",IF($F862="no match","BLOCK NOW: nothing to do with what you sell",IF($G862="","WATCH: no clicks yet",IF($I862&lt;$M$14,"BLOCK: had a fair chance, confidently below",IF($H862&gt;$M$14,"KEEP: confidently above the benchmark",IF($C862&lt;$M$15,"WATCH: too few clicks to judge","WATCH: undecided")))))))</f>
        <v/>
      </c>
      <c r="K862" s="24">
        <f>IF(OR($A862="",LEFT(TRIM($A862),5)="Total"),0,1)</f>
        <v/>
      </c>
    </row>
    <row r="863">
      <c r="F863" s="23">
        <f>IF(OR($A863="",LEFT(TRIM($A863),5)="Total"),"",IF(OR(IF($M$4="",FALSE,ISNUMBER(SEARCH($M$4,$A863))),IF($M$5="",FALSE,ISNUMBER(SEARCH($M$5,$A863))),IF($M$6="",FALSE,ISNUMBER(SEARCH($M$6,$A863))),IF($M$7="",FALSE,ISNUMBER(SEARCH($M$7,$A863))),IF($M$8="",FALSE,ISNUMBER(SEARCH($M$8,$A863)))),"match","no match"))</f>
        <v/>
      </c>
      <c r="G863" s="12">
        <f>IF(OR(OR($A863="",LEFT(TRIM($A863),5)="Total"),NOT(ISNUMBER($C863)),$C863=0),"",$D863/$C863)</f>
        <v/>
      </c>
      <c r="H863" s="12">
        <f>IF($G863="","",MAX(0,(($D863/$C863)+$M$13^2/(2*$C863))/(1+$M$13^2/$C863)-$M$13*SQRT(($D863/$C863)*(1-$D863/$C863)/$C863+$M$13^2/(4*$C863^2))/(1+$M$13^2/$C863)))</f>
        <v/>
      </c>
      <c r="I863" s="12">
        <f>IF($G863="","",MIN(1,(($D863/$C863)+$M$13^2/(2*$C863))/(1+$M$13^2/$C863)+$M$13*SQRT(($D863/$C863)*(1-$D863/$C863)/$C863+$M$13^2/(4*$C863^2))/(1+$M$13^2/$C863)))</f>
        <v/>
      </c>
      <c r="J863" s="23">
        <f>IF($A863="","",IF(LEFT(TRIM($A863),5)="Total","ignored: a Total row",IF($F863="no match","BLOCK NOW: nothing to do with what you sell",IF($G863="","WATCH: no clicks yet",IF($I863&lt;$M$14,"BLOCK: had a fair chance, confidently below",IF($H863&gt;$M$14,"KEEP: confidently above the benchmark",IF($C863&lt;$M$15,"WATCH: too few clicks to judge","WATCH: undecided")))))))</f>
        <v/>
      </c>
      <c r="K863" s="24">
        <f>IF(OR($A863="",LEFT(TRIM($A863),5)="Total"),0,1)</f>
        <v/>
      </c>
    </row>
    <row r="864">
      <c r="F864" s="23">
        <f>IF(OR($A864="",LEFT(TRIM($A864),5)="Total"),"",IF(OR(IF($M$4="",FALSE,ISNUMBER(SEARCH($M$4,$A864))),IF($M$5="",FALSE,ISNUMBER(SEARCH($M$5,$A864))),IF($M$6="",FALSE,ISNUMBER(SEARCH($M$6,$A864))),IF($M$7="",FALSE,ISNUMBER(SEARCH($M$7,$A864))),IF($M$8="",FALSE,ISNUMBER(SEARCH($M$8,$A864)))),"match","no match"))</f>
        <v/>
      </c>
      <c r="G864" s="12">
        <f>IF(OR(OR($A864="",LEFT(TRIM($A864),5)="Total"),NOT(ISNUMBER($C864)),$C864=0),"",$D864/$C864)</f>
        <v/>
      </c>
      <c r="H864" s="12">
        <f>IF($G864="","",MAX(0,(($D864/$C864)+$M$13^2/(2*$C864))/(1+$M$13^2/$C864)-$M$13*SQRT(($D864/$C864)*(1-$D864/$C864)/$C864+$M$13^2/(4*$C864^2))/(1+$M$13^2/$C864)))</f>
        <v/>
      </c>
      <c r="I864" s="12">
        <f>IF($G864="","",MIN(1,(($D864/$C864)+$M$13^2/(2*$C864))/(1+$M$13^2/$C864)+$M$13*SQRT(($D864/$C864)*(1-$D864/$C864)/$C864+$M$13^2/(4*$C864^2))/(1+$M$13^2/$C864)))</f>
        <v/>
      </c>
      <c r="J864" s="23">
        <f>IF($A864="","",IF(LEFT(TRIM($A864),5)="Total","ignored: a Total row",IF($F864="no match","BLOCK NOW: nothing to do with what you sell",IF($G864="","WATCH: no clicks yet",IF($I864&lt;$M$14,"BLOCK: had a fair chance, confidently below",IF($H864&gt;$M$14,"KEEP: confidently above the benchmark",IF($C864&lt;$M$15,"WATCH: too few clicks to judge","WATCH: undecided")))))))</f>
        <v/>
      </c>
      <c r="K864" s="24">
        <f>IF(OR($A864="",LEFT(TRIM($A864),5)="Total"),0,1)</f>
        <v/>
      </c>
    </row>
    <row r="865">
      <c r="F865" s="23">
        <f>IF(OR($A865="",LEFT(TRIM($A865),5)="Total"),"",IF(OR(IF($M$4="",FALSE,ISNUMBER(SEARCH($M$4,$A865))),IF($M$5="",FALSE,ISNUMBER(SEARCH($M$5,$A865))),IF($M$6="",FALSE,ISNUMBER(SEARCH($M$6,$A865))),IF($M$7="",FALSE,ISNUMBER(SEARCH($M$7,$A865))),IF($M$8="",FALSE,ISNUMBER(SEARCH($M$8,$A865)))),"match","no match"))</f>
        <v/>
      </c>
      <c r="G865" s="12">
        <f>IF(OR(OR($A865="",LEFT(TRIM($A865),5)="Total"),NOT(ISNUMBER($C865)),$C865=0),"",$D865/$C865)</f>
        <v/>
      </c>
      <c r="H865" s="12">
        <f>IF($G865="","",MAX(0,(($D865/$C865)+$M$13^2/(2*$C865))/(1+$M$13^2/$C865)-$M$13*SQRT(($D865/$C865)*(1-$D865/$C865)/$C865+$M$13^2/(4*$C865^2))/(1+$M$13^2/$C865)))</f>
        <v/>
      </c>
      <c r="I865" s="12">
        <f>IF($G865="","",MIN(1,(($D865/$C865)+$M$13^2/(2*$C865))/(1+$M$13^2/$C865)+$M$13*SQRT(($D865/$C865)*(1-$D865/$C865)/$C865+$M$13^2/(4*$C865^2))/(1+$M$13^2/$C865)))</f>
        <v/>
      </c>
      <c r="J865" s="23">
        <f>IF($A865="","",IF(LEFT(TRIM($A865),5)="Total","ignored: a Total row",IF($F865="no match","BLOCK NOW: nothing to do with what you sell",IF($G865="","WATCH: no clicks yet",IF($I865&lt;$M$14,"BLOCK: had a fair chance, confidently below",IF($H865&gt;$M$14,"KEEP: confidently above the benchmark",IF($C865&lt;$M$15,"WATCH: too few clicks to judge","WATCH: undecided")))))))</f>
        <v/>
      </c>
      <c r="K865" s="24">
        <f>IF(OR($A865="",LEFT(TRIM($A865),5)="Total"),0,1)</f>
        <v/>
      </c>
    </row>
    <row r="866">
      <c r="F866" s="23">
        <f>IF(OR($A866="",LEFT(TRIM($A866),5)="Total"),"",IF(OR(IF($M$4="",FALSE,ISNUMBER(SEARCH($M$4,$A866))),IF($M$5="",FALSE,ISNUMBER(SEARCH($M$5,$A866))),IF($M$6="",FALSE,ISNUMBER(SEARCH($M$6,$A866))),IF($M$7="",FALSE,ISNUMBER(SEARCH($M$7,$A866))),IF($M$8="",FALSE,ISNUMBER(SEARCH($M$8,$A866)))),"match","no match"))</f>
        <v/>
      </c>
      <c r="G866" s="12">
        <f>IF(OR(OR($A866="",LEFT(TRIM($A866),5)="Total"),NOT(ISNUMBER($C866)),$C866=0),"",$D866/$C866)</f>
        <v/>
      </c>
      <c r="H866" s="12">
        <f>IF($G866="","",MAX(0,(($D866/$C866)+$M$13^2/(2*$C866))/(1+$M$13^2/$C866)-$M$13*SQRT(($D866/$C866)*(1-$D866/$C866)/$C866+$M$13^2/(4*$C866^2))/(1+$M$13^2/$C866)))</f>
        <v/>
      </c>
      <c r="I866" s="12">
        <f>IF($G866="","",MIN(1,(($D866/$C866)+$M$13^2/(2*$C866))/(1+$M$13^2/$C866)+$M$13*SQRT(($D866/$C866)*(1-$D866/$C866)/$C866+$M$13^2/(4*$C866^2))/(1+$M$13^2/$C866)))</f>
        <v/>
      </c>
      <c r="J866" s="23">
        <f>IF($A866="","",IF(LEFT(TRIM($A866),5)="Total","ignored: a Total row",IF($F866="no match","BLOCK NOW: nothing to do with what you sell",IF($G866="","WATCH: no clicks yet",IF($I866&lt;$M$14,"BLOCK: had a fair chance, confidently below",IF($H866&gt;$M$14,"KEEP: confidently above the benchmark",IF($C866&lt;$M$15,"WATCH: too few clicks to judge","WATCH: undecided")))))))</f>
        <v/>
      </c>
      <c r="K866" s="24">
        <f>IF(OR($A866="",LEFT(TRIM($A866),5)="Total"),0,1)</f>
        <v/>
      </c>
    </row>
    <row r="867">
      <c r="F867" s="23">
        <f>IF(OR($A867="",LEFT(TRIM($A867),5)="Total"),"",IF(OR(IF($M$4="",FALSE,ISNUMBER(SEARCH($M$4,$A867))),IF($M$5="",FALSE,ISNUMBER(SEARCH($M$5,$A867))),IF($M$6="",FALSE,ISNUMBER(SEARCH($M$6,$A867))),IF($M$7="",FALSE,ISNUMBER(SEARCH($M$7,$A867))),IF($M$8="",FALSE,ISNUMBER(SEARCH($M$8,$A867)))),"match","no match"))</f>
        <v/>
      </c>
      <c r="G867" s="12">
        <f>IF(OR(OR($A867="",LEFT(TRIM($A867),5)="Total"),NOT(ISNUMBER($C867)),$C867=0),"",$D867/$C867)</f>
        <v/>
      </c>
      <c r="H867" s="12">
        <f>IF($G867="","",MAX(0,(($D867/$C867)+$M$13^2/(2*$C867))/(1+$M$13^2/$C867)-$M$13*SQRT(($D867/$C867)*(1-$D867/$C867)/$C867+$M$13^2/(4*$C867^2))/(1+$M$13^2/$C867)))</f>
        <v/>
      </c>
      <c r="I867" s="12">
        <f>IF($G867="","",MIN(1,(($D867/$C867)+$M$13^2/(2*$C867))/(1+$M$13^2/$C867)+$M$13*SQRT(($D867/$C867)*(1-$D867/$C867)/$C867+$M$13^2/(4*$C867^2))/(1+$M$13^2/$C867)))</f>
        <v/>
      </c>
      <c r="J867" s="23">
        <f>IF($A867="","",IF(LEFT(TRIM($A867),5)="Total","ignored: a Total row",IF($F867="no match","BLOCK NOW: nothing to do with what you sell",IF($G867="","WATCH: no clicks yet",IF($I867&lt;$M$14,"BLOCK: had a fair chance, confidently below",IF($H867&gt;$M$14,"KEEP: confidently above the benchmark",IF($C867&lt;$M$15,"WATCH: too few clicks to judge","WATCH: undecided")))))))</f>
        <v/>
      </c>
      <c r="K867" s="24">
        <f>IF(OR($A867="",LEFT(TRIM($A867),5)="Total"),0,1)</f>
        <v/>
      </c>
    </row>
    <row r="868">
      <c r="F868" s="23">
        <f>IF(OR($A868="",LEFT(TRIM($A868),5)="Total"),"",IF(OR(IF($M$4="",FALSE,ISNUMBER(SEARCH($M$4,$A868))),IF($M$5="",FALSE,ISNUMBER(SEARCH($M$5,$A868))),IF($M$6="",FALSE,ISNUMBER(SEARCH($M$6,$A868))),IF($M$7="",FALSE,ISNUMBER(SEARCH($M$7,$A868))),IF($M$8="",FALSE,ISNUMBER(SEARCH($M$8,$A868)))),"match","no match"))</f>
        <v/>
      </c>
      <c r="G868" s="12">
        <f>IF(OR(OR($A868="",LEFT(TRIM($A868),5)="Total"),NOT(ISNUMBER($C868)),$C868=0),"",$D868/$C868)</f>
        <v/>
      </c>
      <c r="H868" s="12">
        <f>IF($G868="","",MAX(0,(($D868/$C868)+$M$13^2/(2*$C868))/(1+$M$13^2/$C868)-$M$13*SQRT(($D868/$C868)*(1-$D868/$C868)/$C868+$M$13^2/(4*$C868^2))/(1+$M$13^2/$C868)))</f>
        <v/>
      </c>
      <c r="I868" s="12">
        <f>IF($G868="","",MIN(1,(($D868/$C868)+$M$13^2/(2*$C868))/(1+$M$13^2/$C868)+$M$13*SQRT(($D868/$C868)*(1-$D868/$C868)/$C868+$M$13^2/(4*$C868^2))/(1+$M$13^2/$C868)))</f>
        <v/>
      </c>
      <c r="J868" s="23">
        <f>IF($A868="","",IF(LEFT(TRIM($A868),5)="Total","ignored: a Total row",IF($F868="no match","BLOCK NOW: nothing to do with what you sell",IF($G868="","WATCH: no clicks yet",IF($I868&lt;$M$14,"BLOCK: had a fair chance, confidently below",IF($H868&gt;$M$14,"KEEP: confidently above the benchmark",IF($C868&lt;$M$15,"WATCH: too few clicks to judge","WATCH: undecided")))))))</f>
        <v/>
      </c>
      <c r="K868" s="24">
        <f>IF(OR($A868="",LEFT(TRIM($A868),5)="Total"),0,1)</f>
        <v/>
      </c>
    </row>
    <row r="869">
      <c r="F869" s="23">
        <f>IF(OR($A869="",LEFT(TRIM($A869),5)="Total"),"",IF(OR(IF($M$4="",FALSE,ISNUMBER(SEARCH($M$4,$A869))),IF($M$5="",FALSE,ISNUMBER(SEARCH($M$5,$A869))),IF($M$6="",FALSE,ISNUMBER(SEARCH($M$6,$A869))),IF($M$7="",FALSE,ISNUMBER(SEARCH($M$7,$A869))),IF($M$8="",FALSE,ISNUMBER(SEARCH($M$8,$A869)))),"match","no match"))</f>
        <v/>
      </c>
      <c r="G869" s="12">
        <f>IF(OR(OR($A869="",LEFT(TRIM($A869),5)="Total"),NOT(ISNUMBER($C869)),$C869=0),"",$D869/$C869)</f>
        <v/>
      </c>
      <c r="H869" s="12">
        <f>IF($G869="","",MAX(0,(($D869/$C869)+$M$13^2/(2*$C869))/(1+$M$13^2/$C869)-$M$13*SQRT(($D869/$C869)*(1-$D869/$C869)/$C869+$M$13^2/(4*$C869^2))/(1+$M$13^2/$C869)))</f>
        <v/>
      </c>
      <c r="I869" s="12">
        <f>IF($G869="","",MIN(1,(($D869/$C869)+$M$13^2/(2*$C869))/(1+$M$13^2/$C869)+$M$13*SQRT(($D869/$C869)*(1-$D869/$C869)/$C869+$M$13^2/(4*$C869^2))/(1+$M$13^2/$C869)))</f>
        <v/>
      </c>
      <c r="J869" s="23">
        <f>IF($A869="","",IF(LEFT(TRIM($A869),5)="Total","ignored: a Total row",IF($F869="no match","BLOCK NOW: nothing to do with what you sell",IF($G869="","WATCH: no clicks yet",IF($I869&lt;$M$14,"BLOCK: had a fair chance, confidently below",IF($H869&gt;$M$14,"KEEP: confidently above the benchmark",IF($C869&lt;$M$15,"WATCH: too few clicks to judge","WATCH: undecided")))))))</f>
        <v/>
      </c>
      <c r="K869" s="24">
        <f>IF(OR($A869="",LEFT(TRIM($A869),5)="Total"),0,1)</f>
        <v/>
      </c>
    </row>
    <row r="870">
      <c r="F870" s="23">
        <f>IF(OR($A870="",LEFT(TRIM($A870),5)="Total"),"",IF(OR(IF($M$4="",FALSE,ISNUMBER(SEARCH($M$4,$A870))),IF($M$5="",FALSE,ISNUMBER(SEARCH($M$5,$A870))),IF($M$6="",FALSE,ISNUMBER(SEARCH($M$6,$A870))),IF($M$7="",FALSE,ISNUMBER(SEARCH($M$7,$A870))),IF($M$8="",FALSE,ISNUMBER(SEARCH($M$8,$A870)))),"match","no match"))</f>
        <v/>
      </c>
      <c r="G870" s="12">
        <f>IF(OR(OR($A870="",LEFT(TRIM($A870),5)="Total"),NOT(ISNUMBER($C870)),$C870=0),"",$D870/$C870)</f>
        <v/>
      </c>
      <c r="H870" s="12">
        <f>IF($G870="","",MAX(0,(($D870/$C870)+$M$13^2/(2*$C870))/(1+$M$13^2/$C870)-$M$13*SQRT(($D870/$C870)*(1-$D870/$C870)/$C870+$M$13^2/(4*$C870^2))/(1+$M$13^2/$C870)))</f>
        <v/>
      </c>
      <c r="I870" s="12">
        <f>IF($G870="","",MIN(1,(($D870/$C870)+$M$13^2/(2*$C870))/(1+$M$13^2/$C870)+$M$13*SQRT(($D870/$C870)*(1-$D870/$C870)/$C870+$M$13^2/(4*$C870^2))/(1+$M$13^2/$C870)))</f>
        <v/>
      </c>
      <c r="J870" s="23">
        <f>IF($A870="","",IF(LEFT(TRIM($A870),5)="Total","ignored: a Total row",IF($F870="no match","BLOCK NOW: nothing to do with what you sell",IF($G870="","WATCH: no clicks yet",IF($I870&lt;$M$14,"BLOCK: had a fair chance, confidently below",IF($H870&gt;$M$14,"KEEP: confidently above the benchmark",IF($C870&lt;$M$15,"WATCH: too few clicks to judge","WATCH: undecided")))))))</f>
        <v/>
      </c>
      <c r="K870" s="24">
        <f>IF(OR($A870="",LEFT(TRIM($A870),5)="Total"),0,1)</f>
        <v/>
      </c>
    </row>
    <row r="871">
      <c r="F871" s="23">
        <f>IF(OR($A871="",LEFT(TRIM($A871),5)="Total"),"",IF(OR(IF($M$4="",FALSE,ISNUMBER(SEARCH($M$4,$A871))),IF($M$5="",FALSE,ISNUMBER(SEARCH($M$5,$A871))),IF($M$6="",FALSE,ISNUMBER(SEARCH($M$6,$A871))),IF($M$7="",FALSE,ISNUMBER(SEARCH($M$7,$A871))),IF($M$8="",FALSE,ISNUMBER(SEARCH($M$8,$A871)))),"match","no match"))</f>
        <v/>
      </c>
      <c r="G871" s="12">
        <f>IF(OR(OR($A871="",LEFT(TRIM($A871),5)="Total"),NOT(ISNUMBER($C871)),$C871=0),"",$D871/$C871)</f>
        <v/>
      </c>
      <c r="H871" s="12">
        <f>IF($G871="","",MAX(0,(($D871/$C871)+$M$13^2/(2*$C871))/(1+$M$13^2/$C871)-$M$13*SQRT(($D871/$C871)*(1-$D871/$C871)/$C871+$M$13^2/(4*$C871^2))/(1+$M$13^2/$C871)))</f>
        <v/>
      </c>
      <c r="I871" s="12">
        <f>IF($G871="","",MIN(1,(($D871/$C871)+$M$13^2/(2*$C871))/(1+$M$13^2/$C871)+$M$13*SQRT(($D871/$C871)*(1-$D871/$C871)/$C871+$M$13^2/(4*$C871^2))/(1+$M$13^2/$C871)))</f>
        <v/>
      </c>
      <c r="J871" s="23">
        <f>IF($A871="","",IF(LEFT(TRIM($A871),5)="Total","ignored: a Total row",IF($F871="no match","BLOCK NOW: nothing to do with what you sell",IF($G871="","WATCH: no clicks yet",IF($I871&lt;$M$14,"BLOCK: had a fair chance, confidently below",IF($H871&gt;$M$14,"KEEP: confidently above the benchmark",IF($C871&lt;$M$15,"WATCH: too few clicks to judge","WATCH: undecided")))))))</f>
        <v/>
      </c>
      <c r="K871" s="24">
        <f>IF(OR($A871="",LEFT(TRIM($A871),5)="Total"),0,1)</f>
        <v/>
      </c>
    </row>
    <row r="872">
      <c r="F872" s="23">
        <f>IF(OR($A872="",LEFT(TRIM($A872),5)="Total"),"",IF(OR(IF($M$4="",FALSE,ISNUMBER(SEARCH($M$4,$A872))),IF($M$5="",FALSE,ISNUMBER(SEARCH($M$5,$A872))),IF($M$6="",FALSE,ISNUMBER(SEARCH($M$6,$A872))),IF($M$7="",FALSE,ISNUMBER(SEARCH($M$7,$A872))),IF($M$8="",FALSE,ISNUMBER(SEARCH($M$8,$A872)))),"match","no match"))</f>
        <v/>
      </c>
      <c r="G872" s="12">
        <f>IF(OR(OR($A872="",LEFT(TRIM($A872),5)="Total"),NOT(ISNUMBER($C872)),$C872=0),"",$D872/$C872)</f>
        <v/>
      </c>
      <c r="H872" s="12">
        <f>IF($G872="","",MAX(0,(($D872/$C872)+$M$13^2/(2*$C872))/(1+$M$13^2/$C872)-$M$13*SQRT(($D872/$C872)*(1-$D872/$C872)/$C872+$M$13^2/(4*$C872^2))/(1+$M$13^2/$C872)))</f>
        <v/>
      </c>
      <c r="I872" s="12">
        <f>IF($G872="","",MIN(1,(($D872/$C872)+$M$13^2/(2*$C872))/(1+$M$13^2/$C872)+$M$13*SQRT(($D872/$C872)*(1-$D872/$C872)/$C872+$M$13^2/(4*$C872^2))/(1+$M$13^2/$C872)))</f>
        <v/>
      </c>
      <c r="J872" s="23">
        <f>IF($A872="","",IF(LEFT(TRIM($A872),5)="Total","ignored: a Total row",IF($F872="no match","BLOCK NOW: nothing to do with what you sell",IF($G872="","WATCH: no clicks yet",IF($I872&lt;$M$14,"BLOCK: had a fair chance, confidently below",IF($H872&gt;$M$14,"KEEP: confidently above the benchmark",IF($C872&lt;$M$15,"WATCH: too few clicks to judge","WATCH: undecided")))))))</f>
        <v/>
      </c>
      <c r="K872" s="24">
        <f>IF(OR($A872="",LEFT(TRIM($A872),5)="Total"),0,1)</f>
        <v/>
      </c>
    </row>
    <row r="873">
      <c r="F873" s="23">
        <f>IF(OR($A873="",LEFT(TRIM($A873),5)="Total"),"",IF(OR(IF($M$4="",FALSE,ISNUMBER(SEARCH($M$4,$A873))),IF($M$5="",FALSE,ISNUMBER(SEARCH($M$5,$A873))),IF($M$6="",FALSE,ISNUMBER(SEARCH($M$6,$A873))),IF($M$7="",FALSE,ISNUMBER(SEARCH($M$7,$A873))),IF($M$8="",FALSE,ISNUMBER(SEARCH($M$8,$A873)))),"match","no match"))</f>
        <v/>
      </c>
      <c r="G873" s="12">
        <f>IF(OR(OR($A873="",LEFT(TRIM($A873),5)="Total"),NOT(ISNUMBER($C873)),$C873=0),"",$D873/$C873)</f>
        <v/>
      </c>
      <c r="H873" s="12">
        <f>IF($G873="","",MAX(0,(($D873/$C873)+$M$13^2/(2*$C873))/(1+$M$13^2/$C873)-$M$13*SQRT(($D873/$C873)*(1-$D873/$C873)/$C873+$M$13^2/(4*$C873^2))/(1+$M$13^2/$C873)))</f>
        <v/>
      </c>
      <c r="I873" s="12">
        <f>IF($G873="","",MIN(1,(($D873/$C873)+$M$13^2/(2*$C873))/(1+$M$13^2/$C873)+$M$13*SQRT(($D873/$C873)*(1-$D873/$C873)/$C873+$M$13^2/(4*$C873^2))/(1+$M$13^2/$C873)))</f>
        <v/>
      </c>
      <c r="J873" s="23">
        <f>IF($A873="","",IF(LEFT(TRIM($A873),5)="Total","ignored: a Total row",IF($F873="no match","BLOCK NOW: nothing to do with what you sell",IF($G873="","WATCH: no clicks yet",IF($I873&lt;$M$14,"BLOCK: had a fair chance, confidently below",IF($H873&gt;$M$14,"KEEP: confidently above the benchmark",IF($C873&lt;$M$15,"WATCH: too few clicks to judge","WATCH: undecided")))))))</f>
        <v/>
      </c>
      <c r="K873" s="24">
        <f>IF(OR($A873="",LEFT(TRIM($A873),5)="Total"),0,1)</f>
        <v/>
      </c>
    </row>
    <row r="874">
      <c r="F874" s="23">
        <f>IF(OR($A874="",LEFT(TRIM($A874),5)="Total"),"",IF(OR(IF($M$4="",FALSE,ISNUMBER(SEARCH($M$4,$A874))),IF($M$5="",FALSE,ISNUMBER(SEARCH($M$5,$A874))),IF($M$6="",FALSE,ISNUMBER(SEARCH($M$6,$A874))),IF($M$7="",FALSE,ISNUMBER(SEARCH($M$7,$A874))),IF($M$8="",FALSE,ISNUMBER(SEARCH($M$8,$A874)))),"match","no match"))</f>
        <v/>
      </c>
      <c r="G874" s="12">
        <f>IF(OR(OR($A874="",LEFT(TRIM($A874),5)="Total"),NOT(ISNUMBER($C874)),$C874=0),"",$D874/$C874)</f>
        <v/>
      </c>
      <c r="H874" s="12">
        <f>IF($G874="","",MAX(0,(($D874/$C874)+$M$13^2/(2*$C874))/(1+$M$13^2/$C874)-$M$13*SQRT(($D874/$C874)*(1-$D874/$C874)/$C874+$M$13^2/(4*$C874^2))/(1+$M$13^2/$C874)))</f>
        <v/>
      </c>
      <c r="I874" s="12">
        <f>IF($G874="","",MIN(1,(($D874/$C874)+$M$13^2/(2*$C874))/(1+$M$13^2/$C874)+$M$13*SQRT(($D874/$C874)*(1-$D874/$C874)/$C874+$M$13^2/(4*$C874^2))/(1+$M$13^2/$C874)))</f>
        <v/>
      </c>
      <c r="J874" s="23">
        <f>IF($A874="","",IF(LEFT(TRIM($A874),5)="Total","ignored: a Total row",IF($F874="no match","BLOCK NOW: nothing to do with what you sell",IF($G874="","WATCH: no clicks yet",IF($I874&lt;$M$14,"BLOCK: had a fair chance, confidently below",IF($H874&gt;$M$14,"KEEP: confidently above the benchmark",IF($C874&lt;$M$15,"WATCH: too few clicks to judge","WATCH: undecided")))))))</f>
        <v/>
      </c>
      <c r="K874" s="24">
        <f>IF(OR($A874="",LEFT(TRIM($A874),5)="Total"),0,1)</f>
        <v/>
      </c>
    </row>
    <row r="875">
      <c r="F875" s="23">
        <f>IF(OR($A875="",LEFT(TRIM($A875),5)="Total"),"",IF(OR(IF($M$4="",FALSE,ISNUMBER(SEARCH($M$4,$A875))),IF($M$5="",FALSE,ISNUMBER(SEARCH($M$5,$A875))),IF($M$6="",FALSE,ISNUMBER(SEARCH($M$6,$A875))),IF($M$7="",FALSE,ISNUMBER(SEARCH($M$7,$A875))),IF($M$8="",FALSE,ISNUMBER(SEARCH($M$8,$A875)))),"match","no match"))</f>
        <v/>
      </c>
      <c r="G875" s="12">
        <f>IF(OR(OR($A875="",LEFT(TRIM($A875),5)="Total"),NOT(ISNUMBER($C875)),$C875=0),"",$D875/$C875)</f>
        <v/>
      </c>
      <c r="H875" s="12">
        <f>IF($G875="","",MAX(0,(($D875/$C875)+$M$13^2/(2*$C875))/(1+$M$13^2/$C875)-$M$13*SQRT(($D875/$C875)*(1-$D875/$C875)/$C875+$M$13^2/(4*$C875^2))/(1+$M$13^2/$C875)))</f>
        <v/>
      </c>
      <c r="I875" s="12">
        <f>IF($G875="","",MIN(1,(($D875/$C875)+$M$13^2/(2*$C875))/(1+$M$13^2/$C875)+$M$13*SQRT(($D875/$C875)*(1-$D875/$C875)/$C875+$M$13^2/(4*$C875^2))/(1+$M$13^2/$C875)))</f>
        <v/>
      </c>
      <c r="J875" s="23">
        <f>IF($A875="","",IF(LEFT(TRIM($A875),5)="Total","ignored: a Total row",IF($F875="no match","BLOCK NOW: nothing to do with what you sell",IF($G875="","WATCH: no clicks yet",IF($I875&lt;$M$14,"BLOCK: had a fair chance, confidently below",IF($H875&gt;$M$14,"KEEP: confidently above the benchmark",IF($C875&lt;$M$15,"WATCH: too few clicks to judge","WATCH: undecided")))))))</f>
        <v/>
      </c>
      <c r="K875" s="24">
        <f>IF(OR($A875="",LEFT(TRIM($A875),5)="Total"),0,1)</f>
        <v/>
      </c>
    </row>
    <row r="876">
      <c r="F876" s="23">
        <f>IF(OR($A876="",LEFT(TRIM($A876),5)="Total"),"",IF(OR(IF($M$4="",FALSE,ISNUMBER(SEARCH($M$4,$A876))),IF($M$5="",FALSE,ISNUMBER(SEARCH($M$5,$A876))),IF($M$6="",FALSE,ISNUMBER(SEARCH($M$6,$A876))),IF($M$7="",FALSE,ISNUMBER(SEARCH($M$7,$A876))),IF($M$8="",FALSE,ISNUMBER(SEARCH($M$8,$A876)))),"match","no match"))</f>
        <v/>
      </c>
      <c r="G876" s="12">
        <f>IF(OR(OR($A876="",LEFT(TRIM($A876),5)="Total"),NOT(ISNUMBER($C876)),$C876=0),"",$D876/$C876)</f>
        <v/>
      </c>
      <c r="H876" s="12">
        <f>IF($G876="","",MAX(0,(($D876/$C876)+$M$13^2/(2*$C876))/(1+$M$13^2/$C876)-$M$13*SQRT(($D876/$C876)*(1-$D876/$C876)/$C876+$M$13^2/(4*$C876^2))/(1+$M$13^2/$C876)))</f>
        <v/>
      </c>
      <c r="I876" s="12">
        <f>IF($G876="","",MIN(1,(($D876/$C876)+$M$13^2/(2*$C876))/(1+$M$13^2/$C876)+$M$13*SQRT(($D876/$C876)*(1-$D876/$C876)/$C876+$M$13^2/(4*$C876^2))/(1+$M$13^2/$C876)))</f>
        <v/>
      </c>
      <c r="J876" s="23">
        <f>IF($A876="","",IF(LEFT(TRIM($A876),5)="Total","ignored: a Total row",IF($F876="no match","BLOCK NOW: nothing to do with what you sell",IF($G876="","WATCH: no clicks yet",IF($I876&lt;$M$14,"BLOCK: had a fair chance, confidently below",IF($H876&gt;$M$14,"KEEP: confidently above the benchmark",IF($C876&lt;$M$15,"WATCH: too few clicks to judge","WATCH: undecided")))))))</f>
        <v/>
      </c>
      <c r="K876" s="24">
        <f>IF(OR($A876="",LEFT(TRIM($A876),5)="Total"),0,1)</f>
        <v/>
      </c>
    </row>
    <row r="877">
      <c r="F877" s="23">
        <f>IF(OR($A877="",LEFT(TRIM($A877),5)="Total"),"",IF(OR(IF($M$4="",FALSE,ISNUMBER(SEARCH($M$4,$A877))),IF($M$5="",FALSE,ISNUMBER(SEARCH($M$5,$A877))),IF($M$6="",FALSE,ISNUMBER(SEARCH($M$6,$A877))),IF($M$7="",FALSE,ISNUMBER(SEARCH($M$7,$A877))),IF($M$8="",FALSE,ISNUMBER(SEARCH($M$8,$A877)))),"match","no match"))</f>
        <v/>
      </c>
      <c r="G877" s="12">
        <f>IF(OR(OR($A877="",LEFT(TRIM($A877),5)="Total"),NOT(ISNUMBER($C877)),$C877=0),"",$D877/$C877)</f>
        <v/>
      </c>
      <c r="H877" s="12">
        <f>IF($G877="","",MAX(0,(($D877/$C877)+$M$13^2/(2*$C877))/(1+$M$13^2/$C877)-$M$13*SQRT(($D877/$C877)*(1-$D877/$C877)/$C877+$M$13^2/(4*$C877^2))/(1+$M$13^2/$C877)))</f>
        <v/>
      </c>
      <c r="I877" s="12">
        <f>IF($G877="","",MIN(1,(($D877/$C877)+$M$13^2/(2*$C877))/(1+$M$13^2/$C877)+$M$13*SQRT(($D877/$C877)*(1-$D877/$C877)/$C877+$M$13^2/(4*$C877^2))/(1+$M$13^2/$C877)))</f>
        <v/>
      </c>
      <c r="J877" s="23">
        <f>IF($A877="","",IF(LEFT(TRIM($A877),5)="Total","ignored: a Total row",IF($F877="no match","BLOCK NOW: nothing to do with what you sell",IF($G877="","WATCH: no clicks yet",IF($I877&lt;$M$14,"BLOCK: had a fair chance, confidently below",IF($H877&gt;$M$14,"KEEP: confidently above the benchmark",IF($C877&lt;$M$15,"WATCH: too few clicks to judge","WATCH: undecided")))))))</f>
        <v/>
      </c>
      <c r="K877" s="24">
        <f>IF(OR($A877="",LEFT(TRIM($A877),5)="Total"),0,1)</f>
        <v/>
      </c>
    </row>
    <row r="878">
      <c r="F878" s="23">
        <f>IF(OR($A878="",LEFT(TRIM($A878),5)="Total"),"",IF(OR(IF($M$4="",FALSE,ISNUMBER(SEARCH($M$4,$A878))),IF($M$5="",FALSE,ISNUMBER(SEARCH($M$5,$A878))),IF($M$6="",FALSE,ISNUMBER(SEARCH($M$6,$A878))),IF($M$7="",FALSE,ISNUMBER(SEARCH($M$7,$A878))),IF($M$8="",FALSE,ISNUMBER(SEARCH($M$8,$A878)))),"match","no match"))</f>
        <v/>
      </c>
      <c r="G878" s="12">
        <f>IF(OR(OR($A878="",LEFT(TRIM($A878),5)="Total"),NOT(ISNUMBER($C878)),$C878=0),"",$D878/$C878)</f>
        <v/>
      </c>
      <c r="H878" s="12">
        <f>IF($G878="","",MAX(0,(($D878/$C878)+$M$13^2/(2*$C878))/(1+$M$13^2/$C878)-$M$13*SQRT(($D878/$C878)*(1-$D878/$C878)/$C878+$M$13^2/(4*$C878^2))/(1+$M$13^2/$C878)))</f>
        <v/>
      </c>
      <c r="I878" s="12">
        <f>IF($G878="","",MIN(1,(($D878/$C878)+$M$13^2/(2*$C878))/(1+$M$13^2/$C878)+$M$13*SQRT(($D878/$C878)*(1-$D878/$C878)/$C878+$M$13^2/(4*$C878^2))/(1+$M$13^2/$C878)))</f>
        <v/>
      </c>
      <c r="J878" s="23">
        <f>IF($A878="","",IF(LEFT(TRIM($A878),5)="Total","ignored: a Total row",IF($F878="no match","BLOCK NOW: nothing to do with what you sell",IF($G878="","WATCH: no clicks yet",IF($I878&lt;$M$14,"BLOCK: had a fair chance, confidently below",IF($H878&gt;$M$14,"KEEP: confidently above the benchmark",IF($C878&lt;$M$15,"WATCH: too few clicks to judge","WATCH: undecided")))))))</f>
        <v/>
      </c>
      <c r="K878" s="24">
        <f>IF(OR($A878="",LEFT(TRIM($A878),5)="Total"),0,1)</f>
        <v/>
      </c>
    </row>
    <row r="879">
      <c r="F879" s="23">
        <f>IF(OR($A879="",LEFT(TRIM($A879),5)="Total"),"",IF(OR(IF($M$4="",FALSE,ISNUMBER(SEARCH($M$4,$A879))),IF($M$5="",FALSE,ISNUMBER(SEARCH($M$5,$A879))),IF($M$6="",FALSE,ISNUMBER(SEARCH($M$6,$A879))),IF($M$7="",FALSE,ISNUMBER(SEARCH($M$7,$A879))),IF($M$8="",FALSE,ISNUMBER(SEARCH($M$8,$A879)))),"match","no match"))</f>
        <v/>
      </c>
      <c r="G879" s="12">
        <f>IF(OR(OR($A879="",LEFT(TRIM($A879),5)="Total"),NOT(ISNUMBER($C879)),$C879=0),"",$D879/$C879)</f>
        <v/>
      </c>
      <c r="H879" s="12">
        <f>IF($G879="","",MAX(0,(($D879/$C879)+$M$13^2/(2*$C879))/(1+$M$13^2/$C879)-$M$13*SQRT(($D879/$C879)*(1-$D879/$C879)/$C879+$M$13^2/(4*$C879^2))/(1+$M$13^2/$C879)))</f>
        <v/>
      </c>
      <c r="I879" s="12">
        <f>IF($G879="","",MIN(1,(($D879/$C879)+$M$13^2/(2*$C879))/(1+$M$13^2/$C879)+$M$13*SQRT(($D879/$C879)*(1-$D879/$C879)/$C879+$M$13^2/(4*$C879^2))/(1+$M$13^2/$C879)))</f>
        <v/>
      </c>
      <c r="J879" s="23">
        <f>IF($A879="","",IF(LEFT(TRIM($A879),5)="Total","ignored: a Total row",IF($F879="no match","BLOCK NOW: nothing to do with what you sell",IF($G879="","WATCH: no clicks yet",IF($I879&lt;$M$14,"BLOCK: had a fair chance, confidently below",IF($H879&gt;$M$14,"KEEP: confidently above the benchmark",IF($C879&lt;$M$15,"WATCH: too few clicks to judge","WATCH: undecided")))))))</f>
        <v/>
      </c>
      <c r="K879" s="24">
        <f>IF(OR($A879="",LEFT(TRIM($A879),5)="Total"),0,1)</f>
        <v/>
      </c>
    </row>
    <row r="880">
      <c r="F880" s="23">
        <f>IF(OR($A880="",LEFT(TRIM($A880),5)="Total"),"",IF(OR(IF($M$4="",FALSE,ISNUMBER(SEARCH($M$4,$A880))),IF($M$5="",FALSE,ISNUMBER(SEARCH($M$5,$A880))),IF($M$6="",FALSE,ISNUMBER(SEARCH($M$6,$A880))),IF($M$7="",FALSE,ISNUMBER(SEARCH($M$7,$A880))),IF($M$8="",FALSE,ISNUMBER(SEARCH($M$8,$A880)))),"match","no match"))</f>
        <v/>
      </c>
      <c r="G880" s="12">
        <f>IF(OR(OR($A880="",LEFT(TRIM($A880),5)="Total"),NOT(ISNUMBER($C880)),$C880=0),"",$D880/$C880)</f>
        <v/>
      </c>
      <c r="H880" s="12">
        <f>IF($G880="","",MAX(0,(($D880/$C880)+$M$13^2/(2*$C880))/(1+$M$13^2/$C880)-$M$13*SQRT(($D880/$C880)*(1-$D880/$C880)/$C880+$M$13^2/(4*$C880^2))/(1+$M$13^2/$C880)))</f>
        <v/>
      </c>
      <c r="I880" s="12">
        <f>IF($G880="","",MIN(1,(($D880/$C880)+$M$13^2/(2*$C880))/(1+$M$13^2/$C880)+$M$13*SQRT(($D880/$C880)*(1-$D880/$C880)/$C880+$M$13^2/(4*$C880^2))/(1+$M$13^2/$C880)))</f>
        <v/>
      </c>
      <c r="J880" s="23">
        <f>IF($A880="","",IF(LEFT(TRIM($A880),5)="Total","ignored: a Total row",IF($F880="no match","BLOCK NOW: nothing to do with what you sell",IF($G880="","WATCH: no clicks yet",IF($I880&lt;$M$14,"BLOCK: had a fair chance, confidently below",IF($H880&gt;$M$14,"KEEP: confidently above the benchmark",IF($C880&lt;$M$15,"WATCH: too few clicks to judge","WATCH: undecided")))))))</f>
        <v/>
      </c>
      <c r="K880" s="24">
        <f>IF(OR($A880="",LEFT(TRIM($A880),5)="Total"),0,1)</f>
        <v/>
      </c>
    </row>
    <row r="881">
      <c r="F881" s="23">
        <f>IF(OR($A881="",LEFT(TRIM($A881),5)="Total"),"",IF(OR(IF($M$4="",FALSE,ISNUMBER(SEARCH($M$4,$A881))),IF($M$5="",FALSE,ISNUMBER(SEARCH($M$5,$A881))),IF($M$6="",FALSE,ISNUMBER(SEARCH($M$6,$A881))),IF($M$7="",FALSE,ISNUMBER(SEARCH($M$7,$A881))),IF($M$8="",FALSE,ISNUMBER(SEARCH($M$8,$A881)))),"match","no match"))</f>
        <v/>
      </c>
      <c r="G881" s="12">
        <f>IF(OR(OR($A881="",LEFT(TRIM($A881),5)="Total"),NOT(ISNUMBER($C881)),$C881=0),"",$D881/$C881)</f>
        <v/>
      </c>
      <c r="H881" s="12">
        <f>IF($G881="","",MAX(0,(($D881/$C881)+$M$13^2/(2*$C881))/(1+$M$13^2/$C881)-$M$13*SQRT(($D881/$C881)*(1-$D881/$C881)/$C881+$M$13^2/(4*$C881^2))/(1+$M$13^2/$C881)))</f>
        <v/>
      </c>
      <c r="I881" s="12">
        <f>IF($G881="","",MIN(1,(($D881/$C881)+$M$13^2/(2*$C881))/(1+$M$13^2/$C881)+$M$13*SQRT(($D881/$C881)*(1-$D881/$C881)/$C881+$M$13^2/(4*$C881^2))/(1+$M$13^2/$C881)))</f>
        <v/>
      </c>
      <c r="J881" s="23">
        <f>IF($A881="","",IF(LEFT(TRIM($A881),5)="Total","ignored: a Total row",IF($F881="no match","BLOCK NOW: nothing to do with what you sell",IF($G881="","WATCH: no clicks yet",IF($I881&lt;$M$14,"BLOCK: had a fair chance, confidently below",IF($H881&gt;$M$14,"KEEP: confidently above the benchmark",IF($C881&lt;$M$15,"WATCH: too few clicks to judge","WATCH: undecided")))))))</f>
        <v/>
      </c>
      <c r="K881" s="24">
        <f>IF(OR($A881="",LEFT(TRIM($A881),5)="Total"),0,1)</f>
        <v/>
      </c>
    </row>
    <row r="882">
      <c r="F882" s="23">
        <f>IF(OR($A882="",LEFT(TRIM($A882),5)="Total"),"",IF(OR(IF($M$4="",FALSE,ISNUMBER(SEARCH($M$4,$A882))),IF($M$5="",FALSE,ISNUMBER(SEARCH($M$5,$A882))),IF($M$6="",FALSE,ISNUMBER(SEARCH($M$6,$A882))),IF($M$7="",FALSE,ISNUMBER(SEARCH($M$7,$A882))),IF($M$8="",FALSE,ISNUMBER(SEARCH($M$8,$A882)))),"match","no match"))</f>
        <v/>
      </c>
      <c r="G882" s="12">
        <f>IF(OR(OR($A882="",LEFT(TRIM($A882),5)="Total"),NOT(ISNUMBER($C882)),$C882=0),"",$D882/$C882)</f>
        <v/>
      </c>
      <c r="H882" s="12">
        <f>IF($G882="","",MAX(0,(($D882/$C882)+$M$13^2/(2*$C882))/(1+$M$13^2/$C882)-$M$13*SQRT(($D882/$C882)*(1-$D882/$C882)/$C882+$M$13^2/(4*$C882^2))/(1+$M$13^2/$C882)))</f>
        <v/>
      </c>
      <c r="I882" s="12">
        <f>IF($G882="","",MIN(1,(($D882/$C882)+$M$13^2/(2*$C882))/(1+$M$13^2/$C882)+$M$13*SQRT(($D882/$C882)*(1-$D882/$C882)/$C882+$M$13^2/(4*$C882^2))/(1+$M$13^2/$C882)))</f>
        <v/>
      </c>
      <c r="J882" s="23">
        <f>IF($A882="","",IF(LEFT(TRIM($A882),5)="Total","ignored: a Total row",IF($F882="no match","BLOCK NOW: nothing to do with what you sell",IF($G882="","WATCH: no clicks yet",IF($I882&lt;$M$14,"BLOCK: had a fair chance, confidently below",IF($H882&gt;$M$14,"KEEP: confidently above the benchmark",IF($C882&lt;$M$15,"WATCH: too few clicks to judge","WATCH: undecided")))))))</f>
        <v/>
      </c>
      <c r="K882" s="24">
        <f>IF(OR($A882="",LEFT(TRIM($A882),5)="Total"),0,1)</f>
        <v/>
      </c>
    </row>
    <row r="883">
      <c r="F883" s="23">
        <f>IF(OR($A883="",LEFT(TRIM($A883),5)="Total"),"",IF(OR(IF($M$4="",FALSE,ISNUMBER(SEARCH($M$4,$A883))),IF($M$5="",FALSE,ISNUMBER(SEARCH($M$5,$A883))),IF($M$6="",FALSE,ISNUMBER(SEARCH($M$6,$A883))),IF($M$7="",FALSE,ISNUMBER(SEARCH($M$7,$A883))),IF($M$8="",FALSE,ISNUMBER(SEARCH($M$8,$A883)))),"match","no match"))</f>
        <v/>
      </c>
      <c r="G883" s="12">
        <f>IF(OR(OR($A883="",LEFT(TRIM($A883),5)="Total"),NOT(ISNUMBER($C883)),$C883=0),"",$D883/$C883)</f>
        <v/>
      </c>
      <c r="H883" s="12">
        <f>IF($G883="","",MAX(0,(($D883/$C883)+$M$13^2/(2*$C883))/(1+$M$13^2/$C883)-$M$13*SQRT(($D883/$C883)*(1-$D883/$C883)/$C883+$M$13^2/(4*$C883^2))/(1+$M$13^2/$C883)))</f>
        <v/>
      </c>
      <c r="I883" s="12">
        <f>IF($G883="","",MIN(1,(($D883/$C883)+$M$13^2/(2*$C883))/(1+$M$13^2/$C883)+$M$13*SQRT(($D883/$C883)*(1-$D883/$C883)/$C883+$M$13^2/(4*$C883^2))/(1+$M$13^2/$C883)))</f>
        <v/>
      </c>
      <c r="J883" s="23">
        <f>IF($A883="","",IF(LEFT(TRIM($A883),5)="Total","ignored: a Total row",IF($F883="no match","BLOCK NOW: nothing to do with what you sell",IF($G883="","WATCH: no clicks yet",IF($I883&lt;$M$14,"BLOCK: had a fair chance, confidently below",IF($H883&gt;$M$14,"KEEP: confidently above the benchmark",IF($C883&lt;$M$15,"WATCH: too few clicks to judge","WATCH: undecided")))))))</f>
        <v/>
      </c>
      <c r="K883" s="24">
        <f>IF(OR($A883="",LEFT(TRIM($A883),5)="Total"),0,1)</f>
        <v/>
      </c>
    </row>
    <row r="884">
      <c r="F884" s="23">
        <f>IF(OR($A884="",LEFT(TRIM($A884),5)="Total"),"",IF(OR(IF($M$4="",FALSE,ISNUMBER(SEARCH($M$4,$A884))),IF($M$5="",FALSE,ISNUMBER(SEARCH($M$5,$A884))),IF($M$6="",FALSE,ISNUMBER(SEARCH($M$6,$A884))),IF($M$7="",FALSE,ISNUMBER(SEARCH($M$7,$A884))),IF($M$8="",FALSE,ISNUMBER(SEARCH($M$8,$A884)))),"match","no match"))</f>
        <v/>
      </c>
      <c r="G884" s="12">
        <f>IF(OR(OR($A884="",LEFT(TRIM($A884),5)="Total"),NOT(ISNUMBER($C884)),$C884=0),"",$D884/$C884)</f>
        <v/>
      </c>
      <c r="H884" s="12">
        <f>IF($G884="","",MAX(0,(($D884/$C884)+$M$13^2/(2*$C884))/(1+$M$13^2/$C884)-$M$13*SQRT(($D884/$C884)*(1-$D884/$C884)/$C884+$M$13^2/(4*$C884^2))/(1+$M$13^2/$C884)))</f>
        <v/>
      </c>
      <c r="I884" s="12">
        <f>IF($G884="","",MIN(1,(($D884/$C884)+$M$13^2/(2*$C884))/(1+$M$13^2/$C884)+$M$13*SQRT(($D884/$C884)*(1-$D884/$C884)/$C884+$M$13^2/(4*$C884^2))/(1+$M$13^2/$C884)))</f>
        <v/>
      </c>
      <c r="J884" s="23">
        <f>IF($A884="","",IF(LEFT(TRIM($A884),5)="Total","ignored: a Total row",IF($F884="no match","BLOCK NOW: nothing to do with what you sell",IF($G884="","WATCH: no clicks yet",IF($I884&lt;$M$14,"BLOCK: had a fair chance, confidently below",IF($H884&gt;$M$14,"KEEP: confidently above the benchmark",IF($C884&lt;$M$15,"WATCH: too few clicks to judge","WATCH: undecided")))))))</f>
        <v/>
      </c>
      <c r="K884" s="24">
        <f>IF(OR($A884="",LEFT(TRIM($A884),5)="Total"),0,1)</f>
        <v/>
      </c>
    </row>
    <row r="885">
      <c r="F885" s="23">
        <f>IF(OR($A885="",LEFT(TRIM($A885),5)="Total"),"",IF(OR(IF($M$4="",FALSE,ISNUMBER(SEARCH($M$4,$A885))),IF($M$5="",FALSE,ISNUMBER(SEARCH($M$5,$A885))),IF($M$6="",FALSE,ISNUMBER(SEARCH($M$6,$A885))),IF($M$7="",FALSE,ISNUMBER(SEARCH($M$7,$A885))),IF($M$8="",FALSE,ISNUMBER(SEARCH($M$8,$A885)))),"match","no match"))</f>
        <v/>
      </c>
      <c r="G885" s="12">
        <f>IF(OR(OR($A885="",LEFT(TRIM($A885),5)="Total"),NOT(ISNUMBER($C885)),$C885=0),"",$D885/$C885)</f>
        <v/>
      </c>
      <c r="H885" s="12">
        <f>IF($G885="","",MAX(0,(($D885/$C885)+$M$13^2/(2*$C885))/(1+$M$13^2/$C885)-$M$13*SQRT(($D885/$C885)*(1-$D885/$C885)/$C885+$M$13^2/(4*$C885^2))/(1+$M$13^2/$C885)))</f>
        <v/>
      </c>
      <c r="I885" s="12">
        <f>IF($G885="","",MIN(1,(($D885/$C885)+$M$13^2/(2*$C885))/(1+$M$13^2/$C885)+$M$13*SQRT(($D885/$C885)*(1-$D885/$C885)/$C885+$M$13^2/(4*$C885^2))/(1+$M$13^2/$C885)))</f>
        <v/>
      </c>
      <c r="J885" s="23">
        <f>IF($A885="","",IF(LEFT(TRIM($A885),5)="Total","ignored: a Total row",IF($F885="no match","BLOCK NOW: nothing to do with what you sell",IF($G885="","WATCH: no clicks yet",IF($I885&lt;$M$14,"BLOCK: had a fair chance, confidently below",IF($H885&gt;$M$14,"KEEP: confidently above the benchmark",IF($C885&lt;$M$15,"WATCH: too few clicks to judge","WATCH: undecided")))))))</f>
        <v/>
      </c>
      <c r="K885" s="24">
        <f>IF(OR($A885="",LEFT(TRIM($A885),5)="Total"),0,1)</f>
        <v/>
      </c>
    </row>
    <row r="886">
      <c r="F886" s="23">
        <f>IF(OR($A886="",LEFT(TRIM($A886),5)="Total"),"",IF(OR(IF($M$4="",FALSE,ISNUMBER(SEARCH($M$4,$A886))),IF($M$5="",FALSE,ISNUMBER(SEARCH($M$5,$A886))),IF($M$6="",FALSE,ISNUMBER(SEARCH($M$6,$A886))),IF($M$7="",FALSE,ISNUMBER(SEARCH($M$7,$A886))),IF($M$8="",FALSE,ISNUMBER(SEARCH($M$8,$A886)))),"match","no match"))</f>
        <v/>
      </c>
      <c r="G886" s="12">
        <f>IF(OR(OR($A886="",LEFT(TRIM($A886),5)="Total"),NOT(ISNUMBER($C886)),$C886=0),"",$D886/$C886)</f>
        <v/>
      </c>
      <c r="H886" s="12">
        <f>IF($G886="","",MAX(0,(($D886/$C886)+$M$13^2/(2*$C886))/(1+$M$13^2/$C886)-$M$13*SQRT(($D886/$C886)*(1-$D886/$C886)/$C886+$M$13^2/(4*$C886^2))/(1+$M$13^2/$C886)))</f>
        <v/>
      </c>
      <c r="I886" s="12">
        <f>IF($G886="","",MIN(1,(($D886/$C886)+$M$13^2/(2*$C886))/(1+$M$13^2/$C886)+$M$13*SQRT(($D886/$C886)*(1-$D886/$C886)/$C886+$M$13^2/(4*$C886^2))/(1+$M$13^2/$C886)))</f>
        <v/>
      </c>
      <c r="J886" s="23">
        <f>IF($A886="","",IF(LEFT(TRIM($A886),5)="Total","ignored: a Total row",IF($F886="no match","BLOCK NOW: nothing to do with what you sell",IF($G886="","WATCH: no clicks yet",IF($I886&lt;$M$14,"BLOCK: had a fair chance, confidently below",IF($H886&gt;$M$14,"KEEP: confidently above the benchmark",IF($C886&lt;$M$15,"WATCH: too few clicks to judge","WATCH: undecided")))))))</f>
        <v/>
      </c>
      <c r="K886" s="24">
        <f>IF(OR($A886="",LEFT(TRIM($A886),5)="Total"),0,1)</f>
        <v/>
      </c>
    </row>
    <row r="887">
      <c r="F887" s="23">
        <f>IF(OR($A887="",LEFT(TRIM($A887),5)="Total"),"",IF(OR(IF($M$4="",FALSE,ISNUMBER(SEARCH($M$4,$A887))),IF($M$5="",FALSE,ISNUMBER(SEARCH($M$5,$A887))),IF($M$6="",FALSE,ISNUMBER(SEARCH($M$6,$A887))),IF($M$7="",FALSE,ISNUMBER(SEARCH($M$7,$A887))),IF($M$8="",FALSE,ISNUMBER(SEARCH($M$8,$A887)))),"match","no match"))</f>
        <v/>
      </c>
      <c r="G887" s="12">
        <f>IF(OR(OR($A887="",LEFT(TRIM($A887),5)="Total"),NOT(ISNUMBER($C887)),$C887=0),"",$D887/$C887)</f>
        <v/>
      </c>
      <c r="H887" s="12">
        <f>IF($G887="","",MAX(0,(($D887/$C887)+$M$13^2/(2*$C887))/(1+$M$13^2/$C887)-$M$13*SQRT(($D887/$C887)*(1-$D887/$C887)/$C887+$M$13^2/(4*$C887^2))/(1+$M$13^2/$C887)))</f>
        <v/>
      </c>
      <c r="I887" s="12">
        <f>IF($G887="","",MIN(1,(($D887/$C887)+$M$13^2/(2*$C887))/(1+$M$13^2/$C887)+$M$13*SQRT(($D887/$C887)*(1-$D887/$C887)/$C887+$M$13^2/(4*$C887^2))/(1+$M$13^2/$C887)))</f>
        <v/>
      </c>
      <c r="J887" s="23">
        <f>IF($A887="","",IF(LEFT(TRIM($A887),5)="Total","ignored: a Total row",IF($F887="no match","BLOCK NOW: nothing to do with what you sell",IF($G887="","WATCH: no clicks yet",IF($I887&lt;$M$14,"BLOCK: had a fair chance, confidently below",IF($H887&gt;$M$14,"KEEP: confidently above the benchmark",IF($C887&lt;$M$15,"WATCH: too few clicks to judge","WATCH: undecided")))))))</f>
        <v/>
      </c>
      <c r="K887" s="24">
        <f>IF(OR($A887="",LEFT(TRIM($A887),5)="Total"),0,1)</f>
        <v/>
      </c>
    </row>
    <row r="888">
      <c r="F888" s="23">
        <f>IF(OR($A888="",LEFT(TRIM($A888),5)="Total"),"",IF(OR(IF($M$4="",FALSE,ISNUMBER(SEARCH($M$4,$A888))),IF($M$5="",FALSE,ISNUMBER(SEARCH($M$5,$A888))),IF($M$6="",FALSE,ISNUMBER(SEARCH($M$6,$A888))),IF($M$7="",FALSE,ISNUMBER(SEARCH($M$7,$A888))),IF($M$8="",FALSE,ISNUMBER(SEARCH($M$8,$A888)))),"match","no match"))</f>
        <v/>
      </c>
      <c r="G888" s="12">
        <f>IF(OR(OR($A888="",LEFT(TRIM($A888),5)="Total"),NOT(ISNUMBER($C888)),$C888=0),"",$D888/$C888)</f>
        <v/>
      </c>
      <c r="H888" s="12">
        <f>IF($G888="","",MAX(0,(($D888/$C888)+$M$13^2/(2*$C888))/(1+$M$13^2/$C888)-$M$13*SQRT(($D888/$C888)*(1-$D888/$C888)/$C888+$M$13^2/(4*$C888^2))/(1+$M$13^2/$C888)))</f>
        <v/>
      </c>
      <c r="I888" s="12">
        <f>IF($G888="","",MIN(1,(($D888/$C888)+$M$13^2/(2*$C888))/(1+$M$13^2/$C888)+$M$13*SQRT(($D888/$C888)*(1-$D888/$C888)/$C888+$M$13^2/(4*$C888^2))/(1+$M$13^2/$C888)))</f>
        <v/>
      </c>
      <c r="J888" s="23">
        <f>IF($A888="","",IF(LEFT(TRIM($A888),5)="Total","ignored: a Total row",IF($F888="no match","BLOCK NOW: nothing to do with what you sell",IF($G888="","WATCH: no clicks yet",IF($I888&lt;$M$14,"BLOCK: had a fair chance, confidently below",IF($H888&gt;$M$14,"KEEP: confidently above the benchmark",IF($C888&lt;$M$15,"WATCH: too few clicks to judge","WATCH: undecided")))))))</f>
        <v/>
      </c>
      <c r="K888" s="24">
        <f>IF(OR($A888="",LEFT(TRIM($A888),5)="Total"),0,1)</f>
        <v/>
      </c>
    </row>
    <row r="889">
      <c r="F889" s="23">
        <f>IF(OR($A889="",LEFT(TRIM($A889),5)="Total"),"",IF(OR(IF($M$4="",FALSE,ISNUMBER(SEARCH($M$4,$A889))),IF($M$5="",FALSE,ISNUMBER(SEARCH($M$5,$A889))),IF($M$6="",FALSE,ISNUMBER(SEARCH($M$6,$A889))),IF($M$7="",FALSE,ISNUMBER(SEARCH($M$7,$A889))),IF($M$8="",FALSE,ISNUMBER(SEARCH($M$8,$A889)))),"match","no match"))</f>
        <v/>
      </c>
      <c r="G889" s="12">
        <f>IF(OR(OR($A889="",LEFT(TRIM($A889),5)="Total"),NOT(ISNUMBER($C889)),$C889=0),"",$D889/$C889)</f>
        <v/>
      </c>
      <c r="H889" s="12">
        <f>IF($G889="","",MAX(0,(($D889/$C889)+$M$13^2/(2*$C889))/(1+$M$13^2/$C889)-$M$13*SQRT(($D889/$C889)*(1-$D889/$C889)/$C889+$M$13^2/(4*$C889^2))/(1+$M$13^2/$C889)))</f>
        <v/>
      </c>
      <c r="I889" s="12">
        <f>IF($G889="","",MIN(1,(($D889/$C889)+$M$13^2/(2*$C889))/(1+$M$13^2/$C889)+$M$13*SQRT(($D889/$C889)*(1-$D889/$C889)/$C889+$M$13^2/(4*$C889^2))/(1+$M$13^2/$C889)))</f>
        <v/>
      </c>
      <c r="J889" s="23">
        <f>IF($A889="","",IF(LEFT(TRIM($A889),5)="Total","ignored: a Total row",IF($F889="no match","BLOCK NOW: nothing to do with what you sell",IF($G889="","WATCH: no clicks yet",IF($I889&lt;$M$14,"BLOCK: had a fair chance, confidently below",IF($H889&gt;$M$14,"KEEP: confidently above the benchmark",IF($C889&lt;$M$15,"WATCH: too few clicks to judge","WATCH: undecided")))))))</f>
        <v/>
      </c>
      <c r="K889" s="24">
        <f>IF(OR($A889="",LEFT(TRIM($A889),5)="Total"),0,1)</f>
        <v/>
      </c>
    </row>
    <row r="890">
      <c r="F890" s="23">
        <f>IF(OR($A890="",LEFT(TRIM($A890),5)="Total"),"",IF(OR(IF($M$4="",FALSE,ISNUMBER(SEARCH($M$4,$A890))),IF($M$5="",FALSE,ISNUMBER(SEARCH($M$5,$A890))),IF($M$6="",FALSE,ISNUMBER(SEARCH($M$6,$A890))),IF($M$7="",FALSE,ISNUMBER(SEARCH($M$7,$A890))),IF($M$8="",FALSE,ISNUMBER(SEARCH($M$8,$A890)))),"match","no match"))</f>
        <v/>
      </c>
      <c r="G890" s="12">
        <f>IF(OR(OR($A890="",LEFT(TRIM($A890),5)="Total"),NOT(ISNUMBER($C890)),$C890=0),"",$D890/$C890)</f>
        <v/>
      </c>
      <c r="H890" s="12">
        <f>IF($G890="","",MAX(0,(($D890/$C890)+$M$13^2/(2*$C890))/(1+$M$13^2/$C890)-$M$13*SQRT(($D890/$C890)*(1-$D890/$C890)/$C890+$M$13^2/(4*$C890^2))/(1+$M$13^2/$C890)))</f>
        <v/>
      </c>
      <c r="I890" s="12">
        <f>IF($G890="","",MIN(1,(($D890/$C890)+$M$13^2/(2*$C890))/(1+$M$13^2/$C890)+$M$13*SQRT(($D890/$C890)*(1-$D890/$C890)/$C890+$M$13^2/(4*$C890^2))/(1+$M$13^2/$C890)))</f>
        <v/>
      </c>
      <c r="J890" s="23">
        <f>IF($A890="","",IF(LEFT(TRIM($A890),5)="Total","ignored: a Total row",IF($F890="no match","BLOCK NOW: nothing to do with what you sell",IF($G890="","WATCH: no clicks yet",IF($I890&lt;$M$14,"BLOCK: had a fair chance, confidently below",IF($H890&gt;$M$14,"KEEP: confidently above the benchmark",IF($C890&lt;$M$15,"WATCH: too few clicks to judge","WATCH: undecided")))))))</f>
        <v/>
      </c>
      <c r="K890" s="24">
        <f>IF(OR($A890="",LEFT(TRIM($A890),5)="Total"),0,1)</f>
        <v/>
      </c>
    </row>
    <row r="891">
      <c r="F891" s="23">
        <f>IF(OR($A891="",LEFT(TRIM($A891),5)="Total"),"",IF(OR(IF($M$4="",FALSE,ISNUMBER(SEARCH($M$4,$A891))),IF($M$5="",FALSE,ISNUMBER(SEARCH($M$5,$A891))),IF($M$6="",FALSE,ISNUMBER(SEARCH($M$6,$A891))),IF($M$7="",FALSE,ISNUMBER(SEARCH($M$7,$A891))),IF($M$8="",FALSE,ISNUMBER(SEARCH($M$8,$A891)))),"match","no match"))</f>
        <v/>
      </c>
      <c r="G891" s="12">
        <f>IF(OR(OR($A891="",LEFT(TRIM($A891),5)="Total"),NOT(ISNUMBER($C891)),$C891=0),"",$D891/$C891)</f>
        <v/>
      </c>
      <c r="H891" s="12">
        <f>IF($G891="","",MAX(0,(($D891/$C891)+$M$13^2/(2*$C891))/(1+$M$13^2/$C891)-$M$13*SQRT(($D891/$C891)*(1-$D891/$C891)/$C891+$M$13^2/(4*$C891^2))/(1+$M$13^2/$C891)))</f>
        <v/>
      </c>
      <c r="I891" s="12">
        <f>IF($G891="","",MIN(1,(($D891/$C891)+$M$13^2/(2*$C891))/(1+$M$13^2/$C891)+$M$13*SQRT(($D891/$C891)*(1-$D891/$C891)/$C891+$M$13^2/(4*$C891^2))/(1+$M$13^2/$C891)))</f>
        <v/>
      </c>
      <c r="J891" s="23">
        <f>IF($A891="","",IF(LEFT(TRIM($A891),5)="Total","ignored: a Total row",IF($F891="no match","BLOCK NOW: nothing to do with what you sell",IF($G891="","WATCH: no clicks yet",IF($I891&lt;$M$14,"BLOCK: had a fair chance, confidently below",IF($H891&gt;$M$14,"KEEP: confidently above the benchmark",IF($C891&lt;$M$15,"WATCH: too few clicks to judge","WATCH: undecided")))))))</f>
        <v/>
      </c>
      <c r="K891" s="24">
        <f>IF(OR($A891="",LEFT(TRIM($A891),5)="Total"),0,1)</f>
        <v/>
      </c>
    </row>
    <row r="892">
      <c r="F892" s="23">
        <f>IF(OR($A892="",LEFT(TRIM($A892),5)="Total"),"",IF(OR(IF($M$4="",FALSE,ISNUMBER(SEARCH($M$4,$A892))),IF($M$5="",FALSE,ISNUMBER(SEARCH($M$5,$A892))),IF($M$6="",FALSE,ISNUMBER(SEARCH($M$6,$A892))),IF($M$7="",FALSE,ISNUMBER(SEARCH($M$7,$A892))),IF($M$8="",FALSE,ISNUMBER(SEARCH($M$8,$A892)))),"match","no match"))</f>
        <v/>
      </c>
      <c r="G892" s="12">
        <f>IF(OR(OR($A892="",LEFT(TRIM($A892),5)="Total"),NOT(ISNUMBER($C892)),$C892=0),"",$D892/$C892)</f>
        <v/>
      </c>
      <c r="H892" s="12">
        <f>IF($G892="","",MAX(0,(($D892/$C892)+$M$13^2/(2*$C892))/(1+$M$13^2/$C892)-$M$13*SQRT(($D892/$C892)*(1-$D892/$C892)/$C892+$M$13^2/(4*$C892^2))/(1+$M$13^2/$C892)))</f>
        <v/>
      </c>
      <c r="I892" s="12">
        <f>IF($G892="","",MIN(1,(($D892/$C892)+$M$13^2/(2*$C892))/(1+$M$13^2/$C892)+$M$13*SQRT(($D892/$C892)*(1-$D892/$C892)/$C892+$M$13^2/(4*$C892^2))/(1+$M$13^2/$C892)))</f>
        <v/>
      </c>
      <c r="J892" s="23">
        <f>IF($A892="","",IF(LEFT(TRIM($A892),5)="Total","ignored: a Total row",IF($F892="no match","BLOCK NOW: nothing to do with what you sell",IF($G892="","WATCH: no clicks yet",IF($I892&lt;$M$14,"BLOCK: had a fair chance, confidently below",IF($H892&gt;$M$14,"KEEP: confidently above the benchmark",IF($C892&lt;$M$15,"WATCH: too few clicks to judge","WATCH: undecided")))))))</f>
        <v/>
      </c>
      <c r="K892" s="24">
        <f>IF(OR($A892="",LEFT(TRIM($A892),5)="Total"),0,1)</f>
        <v/>
      </c>
    </row>
    <row r="893">
      <c r="F893" s="23">
        <f>IF(OR($A893="",LEFT(TRIM($A893),5)="Total"),"",IF(OR(IF($M$4="",FALSE,ISNUMBER(SEARCH($M$4,$A893))),IF($M$5="",FALSE,ISNUMBER(SEARCH($M$5,$A893))),IF($M$6="",FALSE,ISNUMBER(SEARCH($M$6,$A893))),IF($M$7="",FALSE,ISNUMBER(SEARCH($M$7,$A893))),IF($M$8="",FALSE,ISNUMBER(SEARCH($M$8,$A893)))),"match","no match"))</f>
        <v/>
      </c>
      <c r="G893" s="12">
        <f>IF(OR(OR($A893="",LEFT(TRIM($A893),5)="Total"),NOT(ISNUMBER($C893)),$C893=0),"",$D893/$C893)</f>
        <v/>
      </c>
      <c r="H893" s="12">
        <f>IF($G893="","",MAX(0,(($D893/$C893)+$M$13^2/(2*$C893))/(1+$M$13^2/$C893)-$M$13*SQRT(($D893/$C893)*(1-$D893/$C893)/$C893+$M$13^2/(4*$C893^2))/(1+$M$13^2/$C893)))</f>
        <v/>
      </c>
      <c r="I893" s="12">
        <f>IF($G893="","",MIN(1,(($D893/$C893)+$M$13^2/(2*$C893))/(1+$M$13^2/$C893)+$M$13*SQRT(($D893/$C893)*(1-$D893/$C893)/$C893+$M$13^2/(4*$C893^2))/(1+$M$13^2/$C893)))</f>
        <v/>
      </c>
      <c r="J893" s="23">
        <f>IF($A893="","",IF(LEFT(TRIM($A893),5)="Total","ignored: a Total row",IF($F893="no match","BLOCK NOW: nothing to do with what you sell",IF($G893="","WATCH: no clicks yet",IF($I893&lt;$M$14,"BLOCK: had a fair chance, confidently below",IF($H893&gt;$M$14,"KEEP: confidently above the benchmark",IF($C893&lt;$M$15,"WATCH: too few clicks to judge","WATCH: undecided")))))))</f>
        <v/>
      </c>
      <c r="K893" s="24">
        <f>IF(OR($A893="",LEFT(TRIM($A893),5)="Total"),0,1)</f>
        <v/>
      </c>
    </row>
    <row r="894">
      <c r="F894" s="23">
        <f>IF(OR($A894="",LEFT(TRIM($A894),5)="Total"),"",IF(OR(IF($M$4="",FALSE,ISNUMBER(SEARCH($M$4,$A894))),IF($M$5="",FALSE,ISNUMBER(SEARCH($M$5,$A894))),IF($M$6="",FALSE,ISNUMBER(SEARCH($M$6,$A894))),IF($M$7="",FALSE,ISNUMBER(SEARCH($M$7,$A894))),IF($M$8="",FALSE,ISNUMBER(SEARCH($M$8,$A894)))),"match","no match"))</f>
        <v/>
      </c>
      <c r="G894" s="12">
        <f>IF(OR(OR($A894="",LEFT(TRIM($A894),5)="Total"),NOT(ISNUMBER($C894)),$C894=0),"",$D894/$C894)</f>
        <v/>
      </c>
      <c r="H894" s="12">
        <f>IF($G894="","",MAX(0,(($D894/$C894)+$M$13^2/(2*$C894))/(1+$M$13^2/$C894)-$M$13*SQRT(($D894/$C894)*(1-$D894/$C894)/$C894+$M$13^2/(4*$C894^2))/(1+$M$13^2/$C894)))</f>
        <v/>
      </c>
      <c r="I894" s="12">
        <f>IF($G894="","",MIN(1,(($D894/$C894)+$M$13^2/(2*$C894))/(1+$M$13^2/$C894)+$M$13*SQRT(($D894/$C894)*(1-$D894/$C894)/$C894+$M$13^2/(4*$C894^2))/(1+$M$13^2/$C894)))</f>
        <v/>
      </c>
      <c r="J894" s="23">
        <f>IF($A894="","",IF(LEFT(TRIM($A894),5)="Total","ignored: a Total row",IF($F894="no match","BLOCK NOW: nothing to do with what you sell",IF($G894="","WATCH: no clicks yet",IF($I894&lt;$M$14,"BLOCK: had a fair chance, confidently below",IF($H894&gt;$M$14,"KEEP: confidently above the benchmark",IF($C894&lt;$M$15,"WATCH: too few clicks to judge","WATCH: undecided")))))))</f>
        <v/>
      </c>
      <c r="K894" s="24">
        <f>IF(OR($A894="",LEFT(TRIM($A894),5)="Total"),0,1)</f>
        <v/>
      </c>
    </row>
    <row r="895">
      <c r="F895" s="23">
        <f>IF(OR($A895="",LEFT(TRIM($A895),5)="Total"),"",IF(OR(IF($M$4="",FALSE,ISNUMBER(SEARCH($M$4,$A895))),IF($M$5="",FALSE,ISNUMBER(SEARCH($M$5,$A895))),IF($M$6="",FALSE,ISNUMBER(SEARCH($M$6,$A895))),IF($M$7="",FALSE,ISNUMBER(SEARCH($M$7,$A895))),IF($M$8="",FALSE,ISNUMBER(SEARCH($M$8,$A895)))),"match","no match"))</f>
        <v/>
      </c>
      <c r="G895" s="12">
        <f>IF(OR(OR($A895="",LEFT(TRIM($A895),5)="Total"),NOT(ISNUMBER($C895)),$C895=0),"",$D895/$C895)</f>
        <v/>
      </c>
      <c r="H895" s="12">
        <f>IF($G895="","",MAX(0,(($D895/$C895)+$M$13^2/(2*$C895))/(1+$M$13^2/$C895)-$M$13*SQRT(($D895/$C895)*(1-$D895/$C895)/$C895+$M$13^2/(4*$C895^2))/(1+$M$13^2/$C895)))</f>
        <v/>
      </c>
      <c r="I895" s="12">
        <f>IF($G895="","",MIN(1,(($D895/$C895)+$M$13^2/(2*$C895))/(1+$M$13^2/$C895)+$M$13*SQRT(($D895/$C895)*(1-$D895/$C895)/$C895+$M$13^2/(4*$C895^2))/(1+$M$13^2/$C895)))</f>
        <v/>
      </c>
      <c r="J895" s="23">
        <f>IF($A895="","",IF(LEFT(TRIM($A895),5)="Total","ignored: a Total row",IF($F895="no match","BLOCK NOW: nothing to do with what you sell",IF($G895="","WATCH: no clicks yet",IF($I895&lt;$M$14,"BLOCK: had a fair chance, confidently below",IF($H895&gt;$M$14,"KEEP: confidently above the benchmark",IF($C895&lt;$M$15,"WATCH: too few clicks to judge","WATCH: undecided")))))))</f>
        <v/>
      </c>
      <c r="K895" s="24">
        <f>IF(OR($A895="",LEFT(TRIM($A895),5)="Total"),0,1)</f>
        <v/>
      </c>
    </row>
    <row r="896">
      <c r="F896" s="23">
        <f>IF(OR($A896="",LEFT(TRIM($A896),5)="Total"),"",IF(OR(IF($M$4="",FALSE,ISNUMBER(SEARCH($M$4,$A896))),IF($M$5="",FALSE,ISNUMBER(SEARCH($M$5,$A896))),IF($M$6="",FALSE,ISNUMBER(SEARCH($M$6,$A896))),IF($M$7="",FALSE,ISNUMBER(SEARCH($M$7,$A896))),IF($M$8="",FALSE,ISNUMBER(SEARCH($M$8,$A896)))),"match","no match"))</f>
        <v/>
      </c>
      <c r="G896" s="12">
        <f>IF(OR(OR($A896="",LEFT(TRIM($A896),5)="Total"),NOT(ISNUMBER($C896)),$C896=0),"",$D896/$C896)</f>
        <v/>
      </c>
      <c r="H896" s="12">
        <f>IF($G896="","",MAX(0,(($D896/$C896)+$M$13^2/(2*$C896))/(1+$M$13^2/$C896)-$M$13*SQRT(($D896/$C896)*(1-$D896/$C896)/$C896+$M$13^2/(4*$C896^2))/(1+$M$13^2/$C896)))</f>
        <v/>
      </c>
      <c r="I896" s="12">
        <f>IF($G896="","",MIN(1,(($D896/$C896)+$M$13^2/(2*$C896))/(1+$M$13^2/$C896)+$M$13*SQRT(($D896/$C896)*(1-$D896/$C896)/$C896+$M$13^2/(4*$C896^2))/(1+$M$13^2/$C896)))</f>
        <v/>
      </c>
      <c r="J896" s="23">
        <f>IF($A896="","",IF(LEFT(TRIM($A896),5)="Total","ignored: a Total row",IF($F896="no match","BLOCK NOW: nothing to do with what you sell",IF($G896="","WATCH: no clicks yet",IF($I896&lt;$M$14,"BLOCK: had a fair chance, confidently below",IF($H896&gt;$M$14,"KEEP: confidently above the benchmark",IF($C896&lt;$M$15,"WATCH: too few clicks to judge","WATCH: undecided")))))))</f>
        <v/>
      </c>
      <c r="K896" s="24">
        <f>IF(OR($A896="",LEFT(TRIM($A896),5)="Total"),0,1)</f>
        <v/>
      </c>
    </row>
    <row r="897">
      <c r="F897" s="23">
        <f>IF(OR($A897="",LEFT(TRIM($A897),5)="Total"),"",IF(OR(IF($M$4="",FALSE,ISNUMBER(SEARCH($M$4,$A897))),IF($M$5="",FALSE,ISNUMBER(SEARCH($M$5,$A897))),IF($M$6="",FALSE,ISNUMBER(SEARCH($M$6,$A897))),IF($M$7="",FALSE,ISNUMBER(SEARCH($M$7,$A897))),IF($M$8="",FALSE,ISNUMBER(SEARCH($M$8,$A897)))),"match","no match"))</f>
        <v/>
      </c>
      <c r="G897" s="12">
        <f>IF(OR(OR($A897="",LEFT(TRIM($A897),5)="Total"),NOT(ISNUMBER($C897)),$C897=0),"",$D897/$C897)</f>
        <v/>
      </c>
      <c r="H897" s="12">
        <f>IF($G897="","",MAX(0,(($D897/$C897)+$M$13^2/(2*$C897))/(1+$M$13^2/$C897)-$M$13*SQRT(($D897/$C897)*(1-$D897/$C897)/$C897+$M$13^2/(4*$C897^2))/(1+$M$13^2/$C897)))</f>
        <v/>
      </c>
      <c r="I897" s="12">
        <f>IF($G897="","",MIN(1,(($D897/$C897)+$M$13^2/(2*$C897))/(1+$M$13^2/$C897)+$M$13*SQRT(($D897/$C897)*(1-$D897/$C897)/$C897+$M$13^2/(4*$C897^2))/(1+$M$13^2/$C897)))</f>
        <v/>
      </c>
      <c r="J897" s="23">
        <f>IF($A897="","",IF(LEFT(TRIM($A897),5)="Total","ignored: a Total row",IF($F897="no match","BLOCK NOW: nothing to do with what you sell",IF($G897="","WATCH: no clicks yet",IF($I897&lt;$M$14,"BLOCK: had a fair chance, confidently below",IF($H897&gt;$M$14,"KEEP: confidently above the benchmark",IF($C897&lt;$M$15,"WATCH: too few clicks to judge","WATCH: undecided")))))))</f>
        <v/>
      </c>
      <c r="K897" s="24">
        <f>IF(OR($A897="",LEFT(TRIM($A897),5)="Total"),0,1)</f>
        <v/>
      </c>
    </row>
    <row r="898">
      <c r="F898" s="23">
        <f>IF(OR($A898="",LEFT(TRIM($A898),5)="Total"),"",IF(OR(IF($M$4="",FALSE,ISNUMBER(SEARCH($M$4,$A898))),IF($M$5="",FALSE,ISNUMBER(SEARCH($M$5,$A898))),IF($M$6="",FALSE,ISNUMBER(SEARCH($M$6,$A898))),IF($M$7="",FALSE,ISNUMBER(SEARCH($M$7,$A898))),IF($M$8="",FALSE,ISNUMBER(SEARCH($M$8,$A898)))),"match","no match"))</f>
        <v/>
      </c>
      <c r="G898" s="12">
        <f>IF(OR(OR($A898="",LEFT(TRIM($A898),5)="Total"),NOT(ISNUMBER($C898)),$C898=0),"",$D898/$C898)</f>
        <v/>
      </c>
      <c r="H898" s="12">
        <f>IF($G898="","",MAX(0,(($D898/$C898)+$M$13^2/(2*$C898))/(1+$M$13^2/$C898)-$M$13*SQRT(($D898/$C898)*(1-$D898/$C898)/$C898+$M$13^2/(4*$C898^2))/(1+$M$13^2/$C898)))</f>
        <v/>
      </c>
      <c r="I898" s="12">
        <f>IF($G898="","",MIN(1,(($D898/$C898)+$M$13^2/(2*$C898))/(1+$M$13^2/$C898)+$M$13*SQRT(($D898/$C898)*(1-$D898/$C898)/$C898+$M$13^2/(4*$C898^2))/(1+$M$13^2/$C898)))</f>
        <v/>
      </c>
      <c r="J898" s="23">
        <f>IF($A898="","",IF(LEFT(TRIM($A898),5)="Total","ignored: a Total row",IF($F898="no match","BLOCK NOW: nothing to do with what you sell",IF($G898="","WATCH: no clicks yet",IF($I898&lt;$M$14,"BLOCK: had a fair chance, confidently below",IF($H898&gt;$M$14,"KEEP: confidently above the benchmark",IF($C898&lt;$M$15,"WATCH: too few clicks to judge","WATCH: undecided")))))))</f>
        <v/>
      </c>
      <c r="K898" s="24">
        <f>IF(OR($A898="",LEFT(TRIM($A898),5)="Total"),0,1)</f>
        <v/>
      </c>
    </row>
    <row r="899">
      <c r="F899" s="23">
        <f>IF(OR($A899="",LEFT(TRIM($A899),5)="Total"),"",IF(OR(IF($M$4="",FALSE,ISNUMBER(SEARCH($M$4,$A899))),IF($M$5="",FALSE,ISNUMBER(SEARCH($M$5,$A899))),IF($M$6="",FALSE,ISNUMBER(SEARCH($M$6,$A899))),IF($M$7="",FALSE,ISNUMBER(SEARCH($M$7,$A899))),IF($M$8="",FALSE,ISNUMBER(SEARCH($M$8,$A899)))),"match","no match"))</f>
        <v/>
      </c>
      <c r="G899" s="12">
        <f>IF(OR(OR($A899="",LEFT(TRIM($A899),5)="Total"),NOT(ISNUMBER($C899)),$C899=0),"",$D899/$C899)</f>
        <v/>
      </c>
      <c r="H899" s="12">
        <f>IF($G899="","",MAX(0,(($D899/$C899)+$M$13^2/(2*$C899))/(1+$M$13^2/$C899)-$M$13*SQRT(($D899/$C899)*(1-$D899/$C899)/$C899+$M$13^2/(4*$C899^2))/(1+$M$13^2/$C899)))</f>
        <v/>
      </c>
      <c r="I899" s="12">
        <f>IF($G899="","",MIN(1,(($D899/$C899)+$M$13^2/(2*$C899))/(1+$M$13^2/$C899)+$M$13*SQRT(($D899/$C899)*(1-$D899/$C899)/$C899+$M$13^2/(4*$C899^2))/(1+$M$13^2/$C899)))</f>
        <v/>
      </c>
      <c r="J899" s="23">
        <f>IF($A899="","",IF(LEFT(TRIM($A899),5)="Total","ignored: a Total row",IF($F899="no match","BLOCK NOW: nothing to do with what you sell",IF($G899="","WATCH: no clicks yet",IF($I899&lt;$M$14,"BLOCK: had a fair chance, confidently below",IF($H899&gt;$M$14,"KEEP: confidently above the benchmark",IF($C899&lt;$M$15,"WATCH: too few clicks to judge","WATCH: undecided")))))))</f>
        <v/>
      </c>
      <c r="K899" s="24">
        <f>IF(OR($A899="",LEFT(TRIM($A899),5)="Total"),0,1)</f>
        <v/>
      </c>
    </row>
    <row r="900">
      <c r="F900" s="23">
        <f>IF(OR($A900="",LEFT(TRIM($A900),5)="Total"),"",IF(OR(IF($M$4="",FALSE,ISNUMBER(SEARCH($M$4,$A900))),IF($M$5="",FALSE,ISNUMBER(SEARCH($M$5,$A900))),IF($M$6="",FALSE,ISNUMBER(SEARCH($M$6,$A900))),IF($M$7="",FALSE,ISNUMBER(SEARCH($M$7,$A900))),IF($M$8="",FALSE,ISNUMBER(SEARCH($M$8,$A900)))),"match","no match"))</f>
        <v/>
      </c>
      <c r="G900" s="12">
        <f>IF(OR(OR($A900="",LEFT(TRIM($A900),5)="Total"),NOT(ISNUMBER($C900)),$C900=0),"",$D900/$C900)</f>
        <v/>
      </c>
      <c r="H900" s="12">
        <f>IF($G900="","",MAX(0,(($D900/$C900)+$M$13^2/(2*$C900))/(1+$M$13^2/$C900)-$M$13*SQRT(($D900/$C900)*(1-$D900/$C900)/$C900+$M$13^2/(4*$C900^2))/(1+$M$13^2/$C900)))</f>
        <v/>
      </c>
      <c r="I900" s="12">
        <f>IF($G900="","",MIN(1,(($D900/$C900)+$M$13^2/(2*$C900))/(1+$M$13^2/$C900)+$M$13*SQRT(($D900/$C900)*(1-$D900/$C900)/$C900+$M$13^2/(4*$C900^2))/(1+$M$13^2/$C900)))</f>
        <v/>
      </c>
      <c r="J900" s="23">
        <f>IF($A900="","",IF(LEFT(TRIM($A900),5)="Total","ignored: a Total row",IF($F900="no match","BLOCK NOW: nothing to do with what you sell",IF($G900="","WATCH: no clicks yet",IF($I900&lt;$M$14,"BLOCK: had a fair chance, confidently below",IF($H900&gt;$M$14,"KEEP: confidently above the benchmark",IF($C900&lt;$M$15,"WATCH: too few clicks to judge","WATCH: undecided")))))))</f>
        <v/>
      </c>
      <c r="K900" s="24">
        <f>IF(OR($A900="",LEFT(TRIM($A900),5)="Total"),0,1)</f>
        <v/>
      </c>
    </row>
    <row r="901">
      <c r="F901" s="23">
        <f>IF(OR($A901="",LEFT(TRIM($A901),5)="Total"),"",IF(OR(IF($M$4="",FALSE,ISNUMBER(SEARCH($M$4,$A901))),IF($M$5="",FALSE,ISNUMBER(SEARCH($M$5,$A901))),IF($M$6="",FALSE,ISNUMBER(SEARCH($M$6,$A901))),IF($M$7="",FALSE,ISNUMBER(SEARCH($M$7,$A901))),IF($M$8="",FALSE,ISNUMBER(SEARCH($M$8,$A901)))),"match","no match"))</f>
        <v/>
      </c>
      <c r="G901" s="12">
        <f>IF(OR(OR($A901="",LEFT(TRIM($A901),5)="Total"),NOT(ISNUMBER($C901)),$C901=0),"",$D901/$C901)</f>
        <v/>
      </c>
      <c r="H901" s="12">
        <f>IF($G901="","",MAX(0,(($D901/$C901)+$M$13^2/(2*$C901))/(1+$M$13^2/$C901)-$M$13*SQRT(($D901/$C901)*(1-$D901/$C901)/$C901+$M$13^2/(4*$C901^2))/(1+$M$13^2/$C901)))</f>
        <v/>
      </c>
      <c r="I901" s="12">
        <f>IF($G901="","",MIN(1,(($D901/$C901)+$M$13^2/(2*$C901))/(1+$M$13^2/$C901)+$M$13*SQRT(($D901/$C901)*(1-$D901/$C901)/$C901+$M$13^2/(4*$C901^2))/(1+$M$13^2/$C901)))</f>
        <v/>
      </c>
      <c r="J901" s="23">
        <f>IF($A901="","",IF(LEFT(TRIM($A901),5)="Total","ignored: a Total row",IF($F901="no match","BLOCK NOW: nothing to do with what you sell",IF($G901="","WATCH: no clicks yet",IF($I901&lt;$M$14,"BLOCK: had a fair chance, confidently below",IF($H901&gt;$M$14,"KEEP: confidently above the benchmark",IF($C901&lt;$M$15,"WATCH: too few clicks to judge","WATCH: undecided")))))))</f>
        <v/>
      </c>
      <c r="K901" s="24">
        <f>IF(OR($A901="",LEFT(TRIM($A901),5)="Total"),0,1)</f>
        <v/>
      </c>
    </row>
    <row r="902">
      <c r="F902" s="23">
        <f>IF(OR($A902="",LEFT(TRIM($A902),5)="Total"),"",IF(OR(IF($M$4="",FALSE,ISNUMBER(SEARCH($M$4,$A902))),IF($M$5="",FALSE,ISNUMBER(SEARCH($M$5,$A902))),IF($M$6="",FALSE,ISNUMBER(SEARCH($M$6,$A902))),IF($M$7="",FALSE,ISNUMBER(SEARCH($M$7,$A902))),IF($M$8="",FALSE,ISNUMBER(SEARCH($M$8,$A902)))),"match","no match"))</f>
        <v/>
      </c>
      <c r="G902" s="12">
        <f>IF(OR(OR($A902="",LEFT(TRIM($A902),5)="Total"),NOT(ISNUMBER($C902)),$C902=0),"",$D902/$C902)</f>
        <v/>
      </c>
      <c r="H902" s="12">
        <f>IF($G902="","",MAX(0,(($D902/$C902)+$M$13^2/(2*$C902))/(1+$M$13^2/$C902)-$M$13*SQRT(($D902/$C902)*(1-$D902/$C902)/$C902+$M$13^2/(4*$C902^2))/(1+$M$13^2/$C902)))</f>
        <v/>
      </c>
      <c r="I902" s="12">
        <f>IF($G902="","",MIN(1,(($D902/$C902)+$M$13^2/(2*$C902))/(1+$M$13^2/$C902)+$M$13*SQRT(($D902/$C902)*(1-$D902/$C902)/$C902+$M$13^2/(4*$C902^2))/(1+$M$13^2/$C902)))</f>
        <v/>
      </c>
      <c r="J902" s="23">
        <f>IF($A902="","",IF(LEFT(TRIM($A902),5)="Total","ignored: a Total row",IF($F902="no match","BLOCK NOW: nothing to do with what you sell",IF($G902="","WATCH: no clicks yet",IF($I902&lt;$M$14,"BLOCK: had a fair chance, confidently below",IF($H902&gt;$M$14,"KEEP: confidently above the benchmark",IF($C902&lt;$M$15,"WATCH: too few clicks to judge","WATCH: undecided")))))))</f>
        <v/>
      </c>
      <c r="K902" s="24">
        <f>IF(OR($A902="",LEFT(TRIM($A902),5)="Total"),0,1)</f>
        <v/>
      </c>
    </row>
    <row r="903">
      <c r="F903" s="23">
        <f>IF(OR($A903="",LEFT(TRIM($A903),5)="Total"),"",IF(OR(IF($M$4="",FALSE,ISNUMBER(SEARCH($M$4,$A903))),IF($M$5="",FALSE,ISNUMBER(SEARCH($M$5,$A903))),IF($M$6="",FALSE,ISNUMBER(SEARCH($M$6,$A903))),IF($M$7="",FALSE,ISNUMBER(SEARCH($M$7,$A903))),IF($M$8="",FALSE,ISNUMBER(SEARCH($M$8,$A903)))),"match","no match"))</f>
        <v/>
      </c>
      <c r="G903" s="12">
        <f>IF(OR(OR($A903="",LEFT(TRIM($A903),5)="Total"),NOT(ISNUMBER($C903)),$C903=0),"",$D903/$C903)</f>
        <v/>
      </c>
      <c r="H903" s="12">
        <f>IF($G903="","",MAX(0,(($D903/$C903)+$M$13^2/(2*$C903))/(1+$M$13^2/$C903)-$M$13*SQRT(($D903/$C903)*(1-$D903/$C903)/$C903+$M$13^2/(4*$C903^2))/(1+$M$13^2/$C903)))</f>
        <v/>
      </c>
      <c r="I903" s="12">
        <f>IF($G903="","",MIN(1,(($D903/$C903)+$M$13^2/(2*$C903))/(1+$M$13^2/$C903)+$M$13*SQRT(($D903/$C903)*(1-$D903/$C903)/$C903+$M$13^2/(4*$C903^2))/(1+$M$13^2/$C903)))</f>
        <v/>
      </c>
      <c r="J903" s="23">
        <f>IF($A903="","",IF(LEFT(TRIM($A903),5)="Total","ignored: a Total row",IF($F903="no match","BLOCK NOW: nothing to do with what you sell",IF($G903="","WATCH: no clicks yet",IF($I903&lt;$M$14,"BLOCK: had a fair chance, confidently below",IF($H903&gt;$M$14,"KEEP: confidently above the benchmark",IF($C903&lt;$M$15,"WATCH: too few clicks to judge","WATCH: undecided")))))))</f>
        <v/>
      </c>
      <c r="K903" s="24">
        <f>IF(OR($A903="",LEFT(TRIM($A903),5)="Total"),0,1)</f>
        <v/>
      </c>
    </row>
    <row r="904">
      <c r="F904" s="23">
        <f>IF(OR($A904="",LEFT(TRIM($A904),5)="Total"),"",IF(OR(IF($M$4="",FALSE,ISNUMBER(SEARCH($M$4,$A904))),IF($M$5="",FALSE,ISNUMBER(SEARCH($M$5,$A904))),IF($M$6="",FALSE,ISNUMBER(SEARCH($M$6,$A904))),IF($M$7="",FALSE,ISNUMBER(SEARCH($M$7,$A904))),IF($M$8="",FALSE,ISNUMBER(SEARCH($M$8,$A904)))),"match","no match"))</f>
        <v/>
      </c>
      <c r="G904" s="12">
        <f>IF(OR(OR($A904="",LEFT(TRIM($A904),5)="Total"),NOT(ISNUMBER($C904)),$C904=0),"",$D904/$C904)</f>
        <v/>
      </c>
      <c r="H904" s="12">
        <f>IF($G904="","",MAX(0,(($D904/$C904)+$M$13^2/(2*$C904))/(1+$M$13^2/$C904)-$M$13*SQRT(($D904/$C904)*(1-$D904/$C904)/$C904+$M$13^2/(4*$C904^2))/(1+$M$13^2/$C904)))</f>
        <v/>
      </c>
      <c r="I904" s="12">
        <f>IF($G904="","",MIN(1,(($D904/$C904)+$M$13^2/(2*$C904))/(1+$M$13^2/$C904)+$M$13*SQRT(($D904/$C904)*(1-$D904/$C904)/$C904+$M$13^2/(4*$C904^2))/(1+$M$13^2/$C904)))</f>
        <v/>
      </c>
      <c r="J904" s="23">
        <f>IF($A904="","",IF(LEFT(TRIM($A904),5)="Total","ignored: a Total row",IF($F904="no match","BLOCK NOW: nothing to do with what you sell",IF($G904="","WATCH: no clicks yet",IF($I904&lt;$M$14,"BLOCK: had a fair chance, confidently below",IF($H904&gt;$M$14,"KEEP: confidently above the benchmark",IF($C904&lt;$M$15,"WATCH: too few clicks to judge","WATCH: undecided")))))))</f>
        <v/>
      </c>
      <c r="K904" s="24">
        <f>IF(OR($A904="",LEFT(TRIM($A904),5)="Total"),0,1)</f>
        <v/>
      </c>
    </row>
    <row r="905">
      <c r="F905" s="23">
        <f>IF(OR($A905="",LEFT(TRIM($A905),5)="Total"),"",IF(OR(IF($M$4="",FALSE,ISNUMBER(SEARCH($M$4,$A905))),IF($M$5="",FALSE,ISNUMBER(SEARCH($M$5,$A905))),IF($M$6="",FALSE,ISNUMBER(SEARCH($M$6,$A905))),IF($M$7="",FALSE,ISNUMBER(SEARCH($M$7,$A905))),IF($M$8="",FALSE,ISNUMBER(SEARCH($M$8,$A905)))),"match","no match"))</f>
        <v/>
      </c>
      <c r="G905" s="12">
        <f>IF(OR(OR($A905="",LEFT(TRIM($A905),5)="Total"),NOT(ISNUMBER($C905)),$C905=0),"",$D905/$C905)</f>
        <v/>
      </c>
      <c r="H905" s="12">
        <f>IF($G905="","",MAX(0,(($D905/$C905)+$M$13^2/(2*$C905))/(1+$M$13^2/$C905)-$M$13*SQRT(($D905/$C905)*(1-$D905/$C905)/$C905+$M$13^2/(4*$C905^2))/(1+$M$13^2/$C905)))</f>
        <v/>
      </c>
      <c r="I905" s="12">
        <f>IF($G905="","",MIN(1,(($D905/$C905)+$M$13^2/(2*$C905))/(1+$M$13^2/$C905)+$M$13*SQRT(($D905/$C905)*(1-$D905/$C905)/$C905+$M$13^2/(4*$C905^2))/(1+$M$13^2/$C905)))</f>
        <v/>
      </c>
      <c r="J905" s="23">
        <f>IF($A905="","",IF(LEFT(TRIM($A905),5)="Total","ignored: a Total row",IF($F905="no match","BLOCK NOW: nothing to do with what you sell",IF($G905="","WATCH: no clicks yet",IF($I905&lt;$M$14,"BLOCK: had a fair chance, confidently below",IF($H905&gt;$M$14,"KEEP: confidently above the benchmark",IF($C905&lt;$M$15,"WATCH: too few clicks to judge","WATCH: undecided")))))))</f>
        <v/>
      </c>
      <c r="K905" s="24">
        <f>IF(OR($A905="",LEFT(TRIM($A905),5)="Total"),0,1)</f>
        <v/>
      </c>
    </row>
    <row r="906">
      <c r="F906" s="23">
        <f>IF(OR($A906="",LEFT(TRIM($A906),5)="Total"),"",IF(OR(IF($M$4="",FALSE,ISNUMBER(SEARCH($M$4,$A906))),IF($M$5="",FALSE,ISNUMBER(SEARCH($M$5,$A906))),IF($M$6="",FALSE,ISNUMBER(SEARCH($M$6,$A906))),IF($M$7="",FALSE,ISNUMBER(SEARCH($M$7,$A906))),IF($M$8="",FALSE,ISNUMBER(SEARCH($M$8,$A906)))),"match","no match"))</f>
        <v/>
      </c>
      <c r="G906" s="12">
        <f>IF(OR(OR($A906="",LEFT(TRIM($A906),5)="Total"),NOT(ISNUMBER($C906)),$C906=0),"",$D906/$C906)</f>
        <v/>
      </c>
      <c r="H906" s="12">
        <f>IF($G906="","",MAX(0,(($D906/$C906)+$M$13^2/(2*$C906))/(1+$M$13^2/$C906)-$M$13*SQRT(($D906/$C906)*(1-$D906/$C906)/$C906+$M$13^2/(4*$C906^2))/(1+$M$13^2/$C906)))</f>
        <v/>
      </c>
      <c r="I906" s="12">
        <f>IF($G906="","",MIN(1,(($D906/$C906)+$M$13^2/(2*$C906))/(1+$M$13^2/$C906)+$M$13*SQRT(($D906/$C906)*(1-$D906/$C906)/$C906+$M$13^2/(4*$C906^2))/(1+$M$13^2/$C906)))</f>
        <v/>
      </c>
      <c r="J906" s="23">
        <f>IF($A906="","",IF(LEFT(TRIM($A906),5)="Total","ignored: a Total row",IF($F906="no match","BLOCK NOW: nothing to do with what you sell",IF($G906="","WATCH: no clicks yet",IF($I906&lt;$M$14,"BLOCK: had a fair chance, confidently below",IF($H906&gt;$M$14,"KEEP: confidently above the benchmark",IF($C906&lt;$M$15,"WATCH: too few clicks to judge","WATCH: undecided")))))))</f>
        <v/>
      </c>
      <c r="K906" s="24">
        <f>IF(OR($A906="",LEFT(TRIM($A906),5)="Total"),0,1)</f>
        <v/>
      </c>
    </row>
    <row r="907">
      <c r="F907" s="23">
        <f>IF(OR($A907="",LEFT(TRIM($A907),5)="Total"),"",IF(OR(IF($M$4="",FALSE,ISNUMBER(SEARCH($M$4,$A907))),IF($M$5="",FALSE,ISNUMBER(SEARCH($M$5,$A907))),IF($M$6="",FALSE,ISNUMBER(SEARCH($M$6,$A907))),IF($M$7="",FALSE,ISNUMBER(SEARCH($M$7,$A907))),IF($M$8="",FALSE,ISNUMBER(SEARCH($M$8,$A907)))),"match","no match"))</f>
        <v/>
      </c>
      <c r="G907" s="12">
        <f>IF(OR(OR($A907="",LEFT(TRIM($A907),5)="Total"),NOT(ISNUMBER($C907)),$C907=0),"",$D907/$C907)</f>
        <v/>
      </c>
      <c r="H907" s="12">
        <f>IF($G907="","",MAX(0,(($D907/$C907)+$M$13^2/(2*$C907))/(1+$M$13^2/$C907)-$M$13*SQRT(($D907/$C907)*(1-$D907/$C907)/$C907+$M$13^2/(4*$C907^2))/(1+$M$13^2/$C907)))</f>
        <v/>
      </c>
      <c r="I907" s="12">
        <f>IF($G907="","",MIN(1,(($D907/$C907)+$M$13^2/(2*$C907))/(1+$M$13^2/$C907)+$M$13*SQRT(($D907/$C907)*(1-$D907/$C907)/$C907+$M$13^2/(4*$C907^2))/(1+$M$13^2/$C907)))</f>
        <v/>
      </c>
      <c r="J907" s="23">
        <f>IF($A907="","",IF(LEFT(TRIM($A907),5)="Total","ignored: a Total row",IF($F907="no match","BLOCK NOW: nothing to do with what you sell",IF($G907="","WATCH: no clicks yet",IF($I907&lt;$M$14,"BLOCK: had a fair chance, confidently below",IF($H907&gt;$M$14,"KEEP: confidently above the benchmark",IF($C907&lt;$M$15,"WATCH: too few clicks to judge","WATCH: undecided")))))))</f>
        <v/>
      </c>
      <c r="K907" s="24">
        <f>IF(OR($A907="",LEFT(TRIM($A907),5)="Total"),0,1)</f>
        <v/>
      </c>
    </row>
    <row r="908">
      <c r="F908" s="23">
        <f>IF(OR($A908="",LEFT(TRIM($A908),5)="Total"),"",IF(OR(IF($M$4="",FALSE,ISNUMBER(SEARCH($M$4,$A908))),IF($M$5="",FALSE,ISNUMBER(SEARCH($M$5,$A908))),IF($M$6="",FALSE,ISNUMBER(SEARCH($M$6,$A908))),IF($M$7="",FALSE,ISNUMBER(SEARCH($M$7,$A908))),IF($M$8="",FALSE,ISNUMBER(SEARCH($M$8,$A908)))),"match","no match"))</f>
        <v/>
      </c>
      <c r="G908" s="12">
        <f>IF(OR(OR($A908="",LEFT(TRIM($A908),5)="Total"),NOT(ISNUMBER($C908)),$C908=0),"",$D908/$C908)</f>
        <v/>
      </c>
      <c r="H908" s="12">
        <f>IF($G908="","",MAX(0,(($D908/$C908)+$M$13^2/(2*$C908))/(1+$M$13^2/$C908)-$M$13*SQRT(($D908/$C908)*(1-$D908/$C908)/$C908+$M$13^2/(4*$C908^2))/(1+$M$13^2/$C908)))</f>
        <v/>
      </c>
      <c r="I908" s="12">
        <f>IF($G908="","",MIN(1,(($D908/$C908)+$M$13^2/(2*$C908))/(1+$M$13^2/$C908)+$M$13*SQRT(($D908/$C908)*(1-$D908/$C908)/$C908+$M$13^2/(4*$C908^2))/(1+$M$13^2/$C908)))</f>
        <v/>
      </c>
      <c r="J908" s="23">
        <f>IF($A908="","",IF(LEFT(TRIM($A908),5)="Total","ignored: a Total row",IF($F908="no match","BLOCK NOW: nothing to do with what you sell",IF($G908="","WATCH: no clicks yet",IF($I908&lt;$M$14,"BLOCK: had a fair chance, confidently below",IF($H908&gt;$M$14,"KEEP: confidently above the benchmark",IF($C908&lt;$M$15,"WATCH: too few clicks to judge","WATCH: undecided")))))))</f>
        <v/>
      </c>
      <c r="K908" s="24">
        <f>IF(OR($A908="",LEFT(TRIM($A908),5)="Total"),0,1)</f>
        <v/>
      </c>
    </row>
    <row r="909">
      <c r="F909" s="23">
        <f>IF(OR($A909="",LEFT(TRIM($A909),5)="Total"),"",IF(OR(IF($M$4="",FALSE,ISNUMBER(SEARCH($M$4,$A909))),IF($M$5="",FALSE,ISNUMBER(SEARCH($M$5,$A909))),IF($M$6="",FALSE,ISNUMBER(SEARCH($M$6,$A909))),IF($M$7="",FALSE,ISNUMBER(SEARCH($M$7,$A909))),IF($M$8="",FALSE,ISNUMBER(SEARCH($M$8,$A909)))),"match","no match"))</f>
        <v/>
      </c>
      <c r="G909" s="12">
        <f>IF(OR(OR($A909="",LEFT(TRIM($A909),5)="Total"),NOT(ISNUMBER($C909)),$C909=0),"",$D909/$C909)</f>
        <v/>
      </c>
      <c r="H909" s="12">
        <f>IF($G909="","",MAX(0,(($D909/$C909)+$M$13^2/(2*$C909))/(1+$M$13^2/$C909)-$M$13*SQRT(($D909/$C909)*(1-$D909/$C909)/$C909+$M$13^2/(4*$C909^2))/(1+$M$13^2/$C909)))</f>
        <v/>
      </c>
      <c r="I909" s="12">
        <f>IF($G909="","",MIN(1,(($D909/$C909)+$M$13^2/(2*$C909))/(1+$M$13^2/$C909)+$M$13*SQRT(($D909/$C909)*(1-$D909/$C909)/$C909+$M$13^2/(4*$C909^2))/(1+$M$13^2/$C909)))</f>
        <v/>
      </c>
      <c r="J909" s="23">
        <f>IF($A909="","",IF(LEFT(TRIM($A909),5)="Total","ignored: a Total row",IF($F909="no match","BLOCK NOW: nothing to do with what you sell",IF($G909="","WATCH: no clicks yet",IF($I909&lt;$M$14,"BLOCK: had a fair chance, confidently below",IF($H909&gt;$M$14,"KEEP: confidently above the benchmark",IF($C909&lt;$M$15,"WATCH: too few clicks to judge","WATCH: undecided")))))))</f>
        <v/>
      </c>
      <c r="K909" s="24">
        <f>IF(OR($A909="",LEFT(TRIM($A909),5)="Total"),0,1)</f>
        <v/>
      </c>
    </row>
    <row r="910">
      <c r="F910" s="23">
        <f>IF(OR($A910="",LEFT(TRIM($A910),5)="Total"),"",IF(OR(IF($M$4="",FALSE,ISNUMBER(SEARCH($M$4,$A910))),IF($M$5="",FALSE,ISNUMBER(SEARCH($M$5,$A910))),IF($M$6="",FALSE,ISNUMBER(SEARCH($M$6,$A910))),IF($M$7="",FALSE,ISNUMBER(SEARCH($M$7,$A910))),IF($M$8="",FALSE,ISNUMBER(SEARCH($M$8,$A910)))),"match","no match"))</f>
        <v/>
      </c>
      <c r="G910" s="12">
        <f>IF(OR(OR($A910="",LEFT(TRIM($A910),5)="Total"),NOT(ISNUMBER($C910)),$C910=0),"",$D910/$C910)</f>
        <v/>
      </c>
      <c r="H910" s="12">
        <f>IF($G910="","",MAX(0,(($D910/$C910)+$M$13^2/(2*$C910))/(1+$M$13^2/$C910)-$M$13*SQRT(($D910/$C910)*(1-$D910/$C910)/$C910+$M$13^2/(4*$C910^2))/(1+$M$13^2/$C910)))</f>
        <v/>
      </c>
      <c r="I910" s="12">
        <f>IF($G910="","",MIN(1,(($D910/$C910)+$M$13^2/(2*$C910))/(1+$M$13^2/$C910)+$M$13*SQRT(($D910/$C910)*(1-$D910/$C910)/$C910+$M$13^2/(4*$C910^2))/(1+$M$13^2/$C910)))</f>
        <v/>
      </c>
      <c r="J910" s="23">
        <f>IF($A910="","",IF(LEFT(TRIM($A910),5)="Total","ignored: a Total row",IF($F910="no match","BLOCK NOW: nothing to do with what you sell",IF($G910="","WATCH: no clicks yet",IF($I910&lt;$M$14,"BLOCK: had a fair chance, confidently below",IF($H910&gt;$M$14,"KEEP: confidently above the benchmark",IF($C910&lt;$M$15,"WATCH: too few clicks to judge","WATCH: undecided")))))))</f>
        <v/>
      </c>
      <c r="K910" s="24">
        <f>IF(OR($A910="",LEFT(TRIM($A910),5)="Total"),0,1)</f>
        <v/>
      </c>
    </row>
    <row r="911">
      <c r="F911" s="23">
        <f>IF(OR($A911="",LEFT(TRIM($A911),5)="Total"),"",IF(OR(IF($M$4="",FALSE,ISNUMBER(SEARCH($M$4,$A911))),IF($M$5="",FALSE,ISNUMBER(SEARCH($M$5,$A911))),IF($M$6="",FALSE,ISNUMBER(SEARCH($M$6,$A911))),IF($M$7="",FALSE,ISNUMBER(SEARCH($M$7,$A911))),IF($M$8="",FALSE,ISNUMBER(SEARCH($M$8,$A911)))),"match","no match"))</f>
        <v/>
      </c>
      <c r="G911" s="12">
        <f>IF(OR(OR($A911="",LEFT(TRIM($A911),5)="Total"),NOT(ISNUMBER($C911)),$C911=0),"",$D911/$C911)</f>
        <v/>
      </c>
      <c r="H911" s="12">
        <f>IF($G911="","",MAX(0,(($D911/$C911)+$M$13^2/(2*$C911))/(1+$M$13^2/$C911)-$M$13*SQRT(($D911/$C911)*(1-$D911/$C911)/$C911+$M$13^2/(4*$C911^2))/(1+$M$13^2/$C911)))</f>
        <v/>
      </c>
      <c r="I911" s="12">
        <f>IF($G911="","",MIN(1,(($D911/$C911)+$M$13^2/(2*$C911))/(1+$M$13^2/$C911)+$M$13*SQRT(($D911/$C911)*(1-$D911/$C911)/$C911+$M$13^2/(4*$C911^2))/(1+$M$13^2/$C911)))</f>
        <v/>
      </c>
      <c r="J911" s="23">
        <f>IF($A911="","",IF(LEFT(TRIM($A911),5)="Total","ignored: a Total row",IF($F911="no match","BLOCK NOW: nothing to do with what you sell",IF($G911="","WATCH: no clicks yet",IF($I911&lt;$M$14,"BLOCK: had a fair chance, confidently below",IF($H911&gt;$M$14,"KEEP: confidently above the benchmark",IF($C911&lt;$M$15,"WATCH: too few clicks to judge","WATCH: undecided")))))))</f>
        <v/>
      </c>
      <c r="K911" s="24">
        <f>IF(OR($A911="",LEFT(TRIM($A911),5)="Total"),0,1)</f>
        <v/>
      </c>
    </row>
    <row r="912">
      <c r="F912" s="23">
        <f>IF(OR($A912="",LEFT(TRIM($A912),5)="Total"),"",IF(OR(IF($M$4="",FALSE,ISNUMBER(SEARCH($M$4,$A912))),IF($M$5="",FALSE,ISNUMBER(SEARCH($M$5,$A912))),IF($M$6="",FALSE,ISNUMBER(SEARCH($M$6,$A912))),IF($M$7="",FALSE,ISNUMBER(SEARCH($M$7,$A912))),IF($M$8="",FALSE,ISNUMBER(SEARCH($M$8,$A912)))),"match","no match"))</f>
        <v/>
      </c>
      <c r="G912" s="12">
        <f>IF(OR(OR($A912="",LEFT(TRIM($A912),5)="Total"),NOT(ISNUMBER($C912)),$C912=0),"",$D912/$C912)</f>
        <v/>
      </c>
      <c r="H912" s="12">
        <f>IF($G912="","",MAX(0,(($D912/$C912)+$M$13^2/(2*$C912))/(1+$M$13^2/$C912)-$M$13*SQRT(($D912/$C912)*(1-$D912/$C912)/$C912+$M$13^2/(4*$C912^2))/(1+$M$13^2/$C912)))</f>
        <v/>
      </c>
      <c r="I912" s="12">
        <f>IF($G912="","",MIN(1,(($D912/$C912)+$M$13^2/(2*$C912))/(1+$M$13^2/$C912)+$M$13*SQRT(($D912/$C912)*(1-$D912/$C912)/$C912+$M$13^2/(4*$C912^2))/(1+$M$13^2/$C912)))</f>
        <v/>
      </c>
      <c r="J912" s="23">
        <f>IF($A912="","",IF(LEFT(TRIM($A912),5)="Total","ignored: a Total row",IF($F912="no match","BLOCK NOW: nothing to do with what you sell",IF($G912="","WATCH: no clicks yet",IF($I912&lt;$M$14,"BLOCK: had a fair chance, confidently below",IF($H912&gt;$M$14,"KEEP: confidently above the benchmark",IF($C912&lt;$M$15,"WATCH: too few clicks to judge","WATCH: undecided")))))))</f>
        <v/>
      </c>
      <c r="K912" s="24">
        <f>IF(OR($A912="",LEFT(TRIM($A912),5)="Total"),0,1)</f>
        <v/>
      </c>
    </row>
    <row r="913">
      <c r="F913" s="23">
        <f>IF(OR($A913="",LEFT(TRIM($A913),5)="Total"),"",IF(OR(IF($M$4="",FALSE,ISNUMBER(SEARCH($M$4,$A913))),IF($M$5="",FALSE,ISNUMBER(SEARCH($M$5,$A913))),IF($M$6="",FALSE,ISNUMBER(SEARCH($M$6,$A913))),IF($M$7="",FALSE,ISNUMBER(SEARCH($M$7,$A913))),IF($M$8="",FALSE,ISNUMBER(SEARCH($M$8,$A913)))),"match","no match"))</f>
        <v/>
      </c>
      <c r="G913" s="12">
        <f>IF(OR(OR($A913="",LEFT(TRIM($A913),5)="Total"),NOT(ISNUMBER($C913)),$C913=0),"",$D913/$C913)</f>
        <v/>
      </c>
      <c r="H913" s="12">
        <f>IF($G913="","",MAX(0,(($D913/$C913)+$M$13^2/(2*$C913))/(1+$M$13^2/$C913)-$M$13*SQRT(($D913/$C913)*(1-$D913/$C913)/$C913+$M$13^2/(4*$C913^2))/(1+$M$13^2/$C913)))</f>
        <v/>
      </c>
      <c r="I913" s="12">
        <f>IF($G913="","",MIN(1,(($D913/$C913)+$M$13^2/(2*$C913))/(1+$M$13^2/$C913)+$M$13*SQRT(($D913/$C913)*(1-$D913/$C913)/$C913+$M$13^2/(4*$C913^2))/(1+$M$13^2/$C913)))</f>
        <v/>
      </c>
      <c r="J913" s="23">
        <f>IF($A913="","",IF(LEFT(TRIM($A913),5)="Total","ignored: a Total row",IF($F913="no match","BLOCK NOW: nothing to do with what you sell",IF($G913="","WATCH: no clicks yet",IF($I913&lt;$M$14,"BLOCK: had a fair chance, confidently below",IF($H913&gt;$M$14,"KEEP: confidently above the benchmark",IF($C913&lt;$M$15,"WATCH: too few clicks to judge","WATCH: undecided")))))))</f>
        <v/>
      </c>
      <c r="K913" s="24">
        <f>IF(OR($A913="",LEFT(TRIM($A913),5)="Total"),0,1)</f>
        <v/>
      </c>
    </row>
    <row r="914">
      <c r="F914" s="23">
        <f>IF(OR($A914="",LEFT(TRIM($A914),5)="Total"),"",IF(OR(IF($M$4="",FALSE,ISNUMBER(SEARCH($M$4,$A914))),IF($M$5="",FALSE,ISNUMBER(SEARCH($M$5,$A914))),IF($M$6="",FALSE,ISNUMBER(SEARCH($M$6,$A914))),IF($M$7="",FALSE,ISNUMBER(SEARCH($M$7,$A914))),IF($M$8="",FALSE,ISNUMBER(SEARCH($M$8,$A914)))),"match","no match"))</f>
        <v/>
      </c>
      <c r="G914" s="12">
        <f>IF(OR(OR($A914="",LEFT(TRIM($A914),5)="Total"),NOT(ISNUMBER($C914)),$C914=0),"",$D914/$C914)</f>
        <v/>
      </c>
      <c r="H914" s="12">
        <f>IF($G914="","",MAX(0,(($D914/$C914)+$M$13^2/(2*$C914))/(1+$M$13^2/$C914)-$M$13*SQRT(($D914/$C914)*(1-$D914/$C914)/$C914+$M$13^2/(4*$C914^2))/(1+$M$13^2/$C914)))</f>
        <v/>
      </c>
      <c r="I914" s="12">
        <f>IF($G914="","",MIN(1,(($D914/$C914)+$M$13^2/(2*$C914))/(1+$M$13^2/$C914)+$M$13*SQRT(($D914/$C914)*(1-$D914/$C914)/$C914+$M$13^2/(4*$C914^2))/(1+$M$13^2/$C914)))</f>
        <v/>
      </c>
      <c r="J914" s="23">
        <f>IF($A914="","",IF(LEFT(TRIM($A914),5)="Total","ignored: a Total row",IF($F914="no match","BLOCK NOW: nothing to do with what you sell",IF($G914="","WATCH: no clicks yet",IF($I914&lt;$M$14,"BLOCK: had a fair chance, confidently below",IF($H914&gt;$M$14,"KEEP: confidently above the benchmark",IF($C914&lt;$M$15,"WATCH: too few clicks to judge","WATCH: undecided")))))))</f>
        <v/>
      </c>
      <c r="K914" s="24">
        <f>IF(OR($A914="",LEFT(TRIM($A914),5)="Total"),0,1)</f>
        <v/>
      </c>
    </row>
    <row r="915">
      <c r="F915" s="23">
        <f>IF(OR($A915="",LEFT(TRIM($A915),5)="Total"),"",IF(OR(IF($M$4="",FALSE,ISNUMBER(SEARCH($M$4,$A915))),IF($M$5="",FALSE,ISNUMBER(SEARCH($M$5,$A915))),IF($M$6="",FALSE,ISNUMBER(SEARCH($M$6,$A915))),IF($M$7="",FALSE,ISNUMBER(SEARCH($M$7,$A915))),IF($M$8="",FALSE,ISNUMBER(SEARCH($M$8,$A915)))),"match","no match"))</f>
        <v/>
      </c>
      <c r="G915" s="12">
        <f>IF(OR(OR($A915="",LEFT(TRIM($A915),5)="Total"),NOT(ISNUMBER($C915)),$C915=0),"",$D915/$C915)</f>
        <v/>
      </c>
      <c r="H915" s="12">
        <f>IF($G915="","",MAX(0,(($D915/$C915)+$M$13^2/(2*$C915))/(1+$M$13^2/$C915)-$M$13*SQRT(($D915/$C915)*(1-$D915/$C915)/$C915+$M$13^2/(4*$C915^2))/(1+$M$13^2/$C915)))</f>
        <v/>
      </c>
      <c r="I915" s="12">
        <f>IF($G915="","",MIN(1,(($D915/$C915)+$M$13^2/(2*$C915))/(1+$M$13^2/$C915)+$M$13*SQRT(($D915/$C915)*(1-$D915/$C915)/$C915+$M$13^2/(4*$C915^2))/(1+$M$13^2/$C915)))</f>
        <v/>
      </c>
      <c r="J915" s="23">
        <f>IF($A915="","",IF(LEFT(TRIM($A915),5)="Total","ignored: a Total row",IF($F915="no match","BLOCK NOW: nothing to do with what you sell",IF($G915="","WATCH: no clicks yet",IF($I915&lt;$M$14,"BLOCK: had a fair chance, confidently below",IF($H915&gt;$M$14,"KEEP: confidently above the benchmark",IF($C915&lt;$M$15,"WATCH: too few clicks to judge","WATCH: undecided")))))))</f>
        <v/>
      </c>
      <c r="K915" s="24">
        <f>IF(OR($A915="",LEFT(TRIM($A915),5)="Total"),0,1)</f>
        <v/>
      </c>
    </row>
    <row r="916">
      <c r="F916" s="23">
        <f>IF(OR($A916="",LEFT(TRIM($A916),5)="Total"),"",IF(OR(IF($M$4="",FALSE,ISNUMBER(SEARCH($M$4,$A916))),IF($M$5="",FALSE,ISNUMBER(SEARCH($M$5,$A916))),IF($M$6="",FALSE,ISNUMBER(SEARCH($M$6,$A916))),IF($M$7="",FALSE,ISNUMBER(SEARCH($M$7,$A916))),IF($M$8="",FALSE,ISNUMBER(SEARCH($M$8,$A916)))),"match","no match"))</f>
        <v/>
      </c>
      <c r="G916" s="12">
        <f>IF(OR(OR($A916="",LEFT(TRIM($A916),5)="Total"),NOT(ISNUMBER($C916)),$C916=0),"",$D916/$C916)</f>
        <v/>
      </c>
      <c r="H916" s="12">
        <f>IF($G916="","",MAX(0,(($D916/$C916)+$M$13^2/(2*$C916))/(1+$M$13^2/$C916)-$M$13*SQRT(($D916/$C916)*(1-$D916/$C916)/$C916+$M$13^2/(4*$C916^2))/(1+$M$13^2/$C916)))</f>
        <v/>
      </c>
      <c r="I916" s="12">
        <f>IF($G916="","",MIN(1,(($D916/$C916)+$M$13^2/(2*$C916))/(1+$M$13^2/$C916)+$M$13*SQRT(($D916/$C916)*(1-$D916/$C916)/$C916+$M$13^2/(4*$C916^2))/(1+$M$13^2/$C916)))</f>
        <v/>
      </c>
      <c r="J916" s="23">
        <f>IF($A916="","",IF(LEFT(TRIM($A916),5)="Total","ignored: a Total row",IF($F916="no match","BLOCK NOW: nothing to do with what you sell",IF($G916="","WATCH: no clicks yet",IF($I916&lt;$M$14,"BLOCK: had a fair chance, confidently below",IF($H916&gt;$M$14,"KEEP: confidently above the benchmark",IF($C916&lt;$M$15,"WATCH: too few clicks to judge","WATCH: undecided")))))))</f>
        <v/>
      </c>
      <c r="K916" s="24">
        <f>IF(OR($A916="",LEFT(TRIM($A916),5)="Total"),0,1)</f>
        <v/>
      </c>
    </row>
    <row r="917">
      <c r="F917" s="23">
        <f>IF(OR($A917="",LEFT(TRIM($A917),5)="Total"),"",IF(OR(IF($M$4="",FALSE,ISNUMBER(SEARCH($M$4,$A917))),IF($M$5="",FALSE,ISNUMBER(SEARCH($M$5,$A917))),IF($M$6="",FALSE,ISNUMBER(SEARCH($M$6,$A917))),IF($M$7="",FALSE,ISNUMBER(SEARCH($M$7,$A917))),IF($M$8="",FALSE,ISNUMBER(SEARCH($M$8,$A917)))),"match","no match"))</f>
        <v/>
      </c>
      <c r="G917" s="12">
        <f>IF(OR(OR($A917="",LEFT(TRIM($A917),5)="Total"),NOT(ISNUMBER($C917)),$C917=0),"",$D917/$C917)</f>
        <v/>
      </c>
      <c r="H917" s="12">
        <f>IF($G917="","",MAX(0,(($D917/$C917)+$M$13^2/(2*$C917))/(1+$M$13^2/$C917)-$M$13*SQRT(($D917/$C917)*(1-$D917/$C917)/$C917+$M$13^2/(4*$C917^2))/(1+$M$13^2/$C917)))</f>
        <v/>
      </c>
      <c r="I917" s="12">
        <f>IF($G917="","",MIN(1,(($D917/$C917)+$M$13^2/(2*$C917))/(1+$M$13^2/$C917)+$M$13*SQRT(($D917/$C917)*(1-$D917/$C917)/$C917+$M$13^2/(4*$C917^2))/(1+$M$13^2/$C917)))</f>
        <v/>
      </c>
      <c r="J917" s="23">
        <f>IF($A917="","",IF(LEFT(TRIM($A917),5)="Total","ignored: a Total row",IF($F917="no match","BLOCK NOW: nothing to do with what you sell",IF($G917="","WATCH: no clicks yet",IF($I917&lt;$M$14,"BLOCK: had a fair chance, confidently below",IF($H917&gt;$M$14,"KEEP: confidently above the benchmark",IF($C917&lt;$M$15,"WATCH: too few clicks to judge","WATCH: undecided")))))))</f>
        <v/>
      </c>
      <c r="K917" s="24">
        <f>IF(OR($A917="",LEFT(TRIM($A917),5)="Total"),0,1)</f>
        <v/>
      </c>
    </row>
    <row r="918">
      <c r="F918" s="23">
        <f>IF(OR($A918="",LEFT(TRIM($A918),5)="Total"),"",IF(OR(IF($M$4="",FALSE,ISNUMBER(SEARCH($M$4,$A918))),IF($M$5="",FALSE,ISNUMBER(SEARCH($M$5,$A918))),IF($M$6="",FALSE,ISNUMBER(SEARCH($M$6,$A918))),IF($M$7="",FALSE,ISNUMBER(SEARCH($M$7,$A918))),IF($M$8="",FALSE,ISNUMBER(SEARCH($M$8,$A918)))),"match","no match"))</f>
        <v/>
      </c>
      <c r="G918" s="12">
        <f>IF(OR(OR($A918="",LEFT(TRIM($A918),5)="Total"),NOT(ISNUMBER($C918)),$C918=0),"",$D918/$C918)</f>
        <v/>
      </c>
      <c r="H918" s="12">
        <f>IF($G918="","",MAX(0,(($D918/$C918)+$M$13^2/(2*$C918))/(1+$M$13^2/$C918)-$M$13*SQRT(($D918/$C918)*(1-$D918/$C918)/$C918+$M$13^2/(4*$C918^2))/(1+$M$13^2/$C918)))</f>
        <v/>
      </c>
      <c r="I918" s="12">
        <f>IF($G918="","",MIN(1,(($D918/$C918)+$M$13^2/(2*$C918))/(1+$M$13^2/$C918)+$M$13*SQRT(($D918/$C918)*(1-$D918/$C918)/$C918+$M$13^2/(4*$C918^2))/(1+$M$13^2/$C918)))</f>
        <v/>
      </c>
      <c r="J918" s="23">
        <f>IF($A918="","",IF(LEFT(TRIM($A918),5)="Total","ignored: a Total row",IF($F918="no match","BLOCK NOW: nothing to do with what you sell",IF($G918="","WATCH: no clicks yet",IF($I918&lt;$M$14,"BLOCK: had a fair chance, confidently below",IF($H918&gt;$M$14,"KEEP: confidently above the benchmark",IF($C918&lt;$M$15,"WATCH: too few clicks to judge","WATCH: undecided")))))))</f>
        <v/>
      </c>
      <c r="K918" s="24">
        <f>IF(OR($A918="",LEFT(TRIM($A918),5)="Total"),0,1)</f>
        <v/>
      </c>
    </row>
    <row r="919">
      <c r="F919" s="23">
        <f>IF(OR($A919="",LEFT(TRIM($A919),5)="Total"),"",IF(OR(IF($M$4="",FALSE,ISNUMBER(SEARCH($M$4,$A919))),IF($M$5="",FALSE,ISNUMBER(SEARCH($M$5,$A919))),IF($M$6="",FALSE,ISNUMBER(SEARCH($M$6,$A919))),IF($M$7="",FALSE,ISNUMBER(SEARCH($M$7,$A919))),IF($M$8="",FALSE,ISNUMBER(SEARCH($M$8,$A919)))),"match","no match"))</f>
        <v/>
      </c>
      <c r="G919" s="12">
        <f>IF(OR(OR($A919="",LEFT(TRIM($A919),5)="Total"),NOT(ISNUMBER($C919)),$C919=0),"",$D919/$C919)</f>
        <v/>
      </c>
      <c r="H919" s="12">
        <f>IF($G919="","",MAX(0,(($D919/$C919)+$M$13^2/(2*$C919))/(1+$M$13^2/$C919)-$M$13*SQRT(($D919/$C919)*(1-$D919/$C919)/$C919+$M$13^2/(4*$C919^2))/(1+$M$13^2/$C919)))</f>
        <v/>
      </c>
      <c r="I919" s="12">
        <f>IF($G919="","",MIN(1,(($D919/$C919)+$M$13^2/(2*$C919))/(1+$M$13^2/$C919)+$M$13*SQRT(($D919/$C919)*(1-$D919/$C919)/$C919+$M$13^2/(4*$C919^2))/(1+$M$13^2/$C919)))</f>
        <v/>
      </c>
      <c r="J919" s="23">
        <f>IF($A919="","",IF(LEFT(TRIM($A919),5)="Total","ignored: a Total row",IF($F919="no match","BLOCK NOW: nothing to do with what you sell",IF($G919="","WATCH: no clicks yet",IF($I919&lt;$M$14,"BLOCK: had a fair chance, confidently below",IF($H919&gt;$M$14,"KEEP: confidently above the benchmark",IF($C919&lt;$M$15,"WATCH: too few clicks to judge","WATCH: undecided")))))))</f>
        <v/>
      </c>
      <c r="K919" s="24">
        <f>IF(OR($A919="",LEFT(TRIM($A919),5)="Total"),0,1)</f>
        <v/>
      </c>
    </row>
    <row r="920">
      <c r="F920" s="23">
        <f>IF(OR($A920="",LEFT(TRIM($A920),5)="Total"),"",IF(OR(IF($M$4="",FALSE,ISNUMBER(SEARCH($M$4,$A920))),IF($M$5="",FALSE,ISNUMBER(SEARCH($M$5,$A920))),IF($M$6="",FALSE,ISNUMBER(SEARCH($M$6,$A920))),IF($M$7="",FALSE,ISNUMBER(SEARCH($M$7,$A920))),IF($M$8="",FALSE,ISNUMBER(SEARCH($M$8,$A920)))),"match","no match"))</f>
        <v/>
      </c>
      <c r="G920" s="12">
        <f>IF(OR(OR($A920="",LEFT(TRIM($A920),5)="Total"),NOT(ISNUMBER($C920)),$C920=0),"",$D920/$C920)</f>
        <v/>
      </c>
      <c r="H920" s="12">
        <f>IF($G920="","",MAX(0,(($D920/$C920)+$M$13^2/(2*$C920))/(1+$M$13^2/$C920)-$M$13*SQRT(($D920/$C920)*(1-$D920/$C920)/$C920+$M$13^2/(4*$C920^2))/(1+$M$13^2/$C920)))</f>
        <v/>
      </c>
      <c r="I920" s="12">
        <f>IF($G920="","",MIN(1,(($D920/$C920)+$M$13^2/(2*$C920))/(1+$M$13^2/$C920)+$M$13*SQRT(($D920/$C920)*(1-$D920/$C920)/$C920+$M$13^2/(4*$C920^2))/(1+$M$13^2/$C920)))</f>
        <v/>
      </c>
      <c r="J920" s="23">
        <f>IF($A920="","",IF(LEFT(TRIM($A920),5)="Total","ignored: a Total row",IF($F920="no match","BLOCK NOW: nothing to do with what you sell",IF($G920="","WATCH: no clicks yet",IF($I920&lt;$M$14,"BLOCK: had a fair chance, confidently below",IF($H920&gt;$M$14,"KEEP: confidently above the benchmark",IF($C920&lt;$M$15,"WATCH: too few clicks to judge","WATCH: undecided")))))))</f>
        <v/>
      </c>
      <c r="K920" s="24">
        <f>IF(OR($A920="",LEFT(TRIM($A920),5)="Total"),0,1)</f>
        <v/>
      </c>
    </row>
    <row r="921">
      <c r="F921" s="23">
        <f>IF(OR($A921="",LEFT(TRIM($A921),5)="Total"),"",IF(OR(IF($M$4="",FALSE,ISNUMBER(SEARCH($M$4,$A921))),IF($M$5="",FALSE,ISNUMBER(SEARCH($M$5,$A921))),IF($M$6="",FALSE,ISNUMBER(SEARCH($M$6,$A921))),IF($M$7="",FALSE,ISNUMBER(SEARCH($M$7,$A921))),IF($M$8="",FALSE,ISNUMBER(SEARCH($M$8,$A921)))),"match","no match"))</f>
        <v/>
      </c>
      <c r="G921" s="12">
        <f>IF(OR(OR($A921="",LEFT(TRIM($A921),5)="Total"),NOT(ISNUMBER($C921)),$C921=0),"",$D921/$C921)</f>
        <v/>
      </c>
      <c r="H921" s="12">
        <f>IF($G921="","",MAX(0,(($D921/$C921)+$M$13^2/(2*$C921))/(1+$M$13^2/$C921)-$M$13*SQRT(($D921/$C921)*(1-$D921/$C921)/$C921+$M$13^2/(4*$C921^2))/(1+$M$13^2/$C921)))</f>
        <v/>
      </c>
      <c r="I921" s="12">
        <f>IF($G921="","",MIN(1,(($D921/$C921)+$M$13^2/(2*$C921))/(1+$M$13^2/$C921)+$M$13*SQRT(($D921/$C921)*(1-$D921/$C921)/$C921+$M$13^2/(4*$C921^2))/(1+$M$13^2/$C921)))</f>
        <v/>
      </c>
      <c r="J921" s="23">
        <f>IF($A921="","",IF(LEFT(TRIM($A921),5)="Total","ignored: a Total row",IF($F921="no match","BLOCK NOW: nothing to do with what you sell",IF($G921="","WATCH: no clicks yet",IF($I921&lt;$M$14,"BLOCK: had a fair chance, confidently below",IF($H921&gt;$M$14,"KEEP: confidently above the benchmark",IF($C921&lt;$M$15,"WATCH: too few clicks to judge","WATCH: undecided")))))))</f>
        <v/>
      </c>
      <c r="K921" s="24">
        <f>IF(OR($A921="",LEFT(TRIM($A921),5)="Total"),0,1)</f>
        <v/>
      </c>
    </row>
    <row r="922">
      <c r="F922" s="23">
        <f>IF(OR($A922="",LEFT(TRIM($A922),5)="Total"),"",IF(OR(IF($M$4="",FALSE,ISNUMBER(SEARCH($M$4,$A922))),IF($M$5="",FALSE,ISNUMBER(SEARCH($M$5,$A922))),IF($M$6="",FALSE,ISNUMBER(SEARCH($M$6,$A922))),IF($M$7="",FALSE,ISNUMBER(SEARCH($M$7,$A922))),IF($M$8="",FALSE,ISNUMBER(SEARCH($M$8,$A922)))),"match","no match"))</f>
        <v/>
      </c>
      <c r="G922" s="12">
        <f>IF(OR(OR($A922="",LEFT(TRIM($A922),5)="Total"),NOT(ISNUMBER($C922)),$C922=0),"",$D922/$C922)</f>
        <v/>
      </c>
      <c r="H922" s="12">
        <f>IF($G922="","",MAX(0,(($D922/$C922)+$M$13^2/(2*$C922))/(1+$M$13^2/$C922)-$M$13*SQRT(($D922/$C922)*(1-$D922/$C922)/$C922+$M$13^2/(4*$C922^2))/(1+$M$13^2/$C922)))</f>
        <v/>
      </c>
      <c r="I922" s="12">
        <f>IF($G922="","",MIN(1,(($D922/$C922)+$M$13^2/(2*$C922))/(1+$M$13^2/$C922)+$M$13*SQRT(($D922/$C922)*(1-$D922/$C922)/$C922+$M$13^2/(4*$C922^2))/(1+$M$13^2/$C922)))</f>
        <v/>
      </c>
      <c r="J922" s="23">
        <f>IF($A922="","",IF(LEFT(TRIM($A922),5)="Total","ignored: a Total row",IF($F922="no match","BLOCK NOW: nothing to do with what you sell",IF($G922="","WATCH: no clicks yet",IF($I922&lt;$M$14,"BLOCK: had a fair chance, confidently below",IF($H922&gt;$M$14,"KEEP: confidently above the benchmark",IF($C922&lt;$M$15,"WATCH: too few clicks to judge","WATCH: undecided")))))))</f>
        <v/>
      </c>
      <c r="K922" s="24">
        <f>IF(OR($A922="",LEFT(TRIM($A922),5)="Total"),0,1)</f>
        <v/>
      </c>
    </row>
    <row r="923">
      <c r="F923" s="23">
        <f>IF(OR($A923="",LEFT(TRIM($A923),5)="Total"),"",IF(OR(IF($M$4="",FALSE,ISNUMBER(SEARCH($M$4,$A923))),IF($M$5="",FALSE,ISNUMBER(SEARCH($M$5,$A923))),IF($M$6="",FALSE,ISNUMBER(SEARCH($M$6,$A923))),IF($M$7="",FALSE,ISNUMBER(SEARCH($M$7,$A923))),IF($M$8="",FALSE,ISNUMBER(SEARCH($M$8,$A923)))),"match","no match"))</f>
        <v/>
      </c>
      <c r="G923" s="12">
        <f>IF(OR(OR($A923="",LEFT(TRIM($A923),5)="Total"),NOT(ISNUMBER($C923)),$C923=0),"",$D923/$C923)</f>
        <v/>
      </c>
      <c r="H923" s="12">
        <f>IF($G923="","",MAX(0,(($D923/$C923)+$M$13^2/(2*$C923))/(1+$M$13^2/$C923)-$M$13*SQRT(($D923/$C923)*(1-$D923/$C923)/$C923+$M$13^2/(4*$C923^2))/(1+$M$13^2/$C923)))</f>
        <v/>
      </c>
      <c r="I923" s="12">
        <f>IF($G923="","",MIN(1,(($D923/$C923)+$M$13^2/(2*$C923))/(1+$M$13^2/$C923)+$M$13*SQRT(($D923/$C923)*(1-$D923/$C923)/$C923+$M$13^2/(4*$C923^2))/(1+$M$13^2/$C923)))</f>
        <v/>
      </c>
      <c r="J923" s="23">
        <f>IF($A923="","",IF(LEFT(TRIM($A923),5)="Total","ignored: a Total row",IF($F923="no match","BLOCK NOW: nothing to do with what you sell",IF($G923="","WATCH: no clicks yet",IF($I923&lt;$M$14,"BLOCK: had a fair chance, confidently below",IF($H923&gt;$M$14,"KEEP: confidently above the benchmark",IF($C923&lt;$M$15,"WATCH: too few clicks to judge","WATCH: undecided")))))))</f>
        <v/>
      </c>
      <c r="K923" s="24">
        <f>IF(OR($A923="",LEFT(TRIM($A923),5)="Total"),0,1)</f>
        <v/>
      </c>
    </row>
    <row r="924">
      <c r="F924" s="23">
        <f>IF(OR($A924="",LEFT(TRIM($A924),5)="Total"),"",IF(OR(IF($M$4="",FALSE,ISNUMBER(SEARCH($M$4,$A924))),IF($M$5="",FALSE,ISNUMBER(SEARCH($M$5,$A924))),IF($M$6="",FALSE,ISNUMBER(SEARCH($M$6,$A924))),IF($M$7="",FALSE,ISNUMBER(SEARCH($M$7,$A924))),IF($M$8="",FALSE,ISNUMBER(SEARCH($M$8,$A924)))),"match","no match"))</f>
        <v/>
      </c>
      <c r="G924" s="12">
        <f>IF(OR(OR($A924="",LEFT(TRIM($A924),5)="Total"),NOT(ISNUMBER($C924)),$C924=0),"",$D924/$C924)</f>
        <v/>
      </c>
      <c r="H924" s="12">
        <f>IF($G924="","",MAX(0,(($D924/$C924)+$M$13^2/(2*$C924))/(1+$M$13^2/$C924)-$M$13*SQRT(($D924/$C924)*(1-$D924/$C924)/$C924+$M$13^2/(4*$C924^2))/(1+$M$13^2/$C924)))</f>
        <v/>
      </c>
      <c r="I924" s="12">
        <f>IF($G924="","",MIN(1,(($D924/$C924)+$M$13^2/(2*$C924))/(1+$M$13^2/$C924)+$M$13*SQRT(($D924/$C924)*(1-$D924/$C924)/$C924+$M$13^2/(4*$C924^2))/(1+$M$13^2/$C924)))</f>
        <v/>
      </c>
      <c r="J924" s="23">
        <f>IF($A924="","",IF(LEFT(TRIM($A924),5)="Total","ignored: a Total row",IF($F924="no match","BLOCK NOW: nothing to do with what you sell",IF($G924="","WATCH: no clicks yet",IF($I924&lt;$M$14,"BLOCK: had a fair chance, confidently below",IF($H924&gt;$M$14,"KEEP: confidently above the benchmark",IF($C924&lt;$M$15,"WATCH: too few clicks to judge","WATCH: undecided")))))))</f>
        <v/>
      </c>
      <c r="K924" s="24">
        <f>IF(OR($A924="",LEFT(TRIM($A924),5)="Total"),0,1)</f>
        <v/>
      </c>
    </row>
    <row r="925">
      <c r="F925" s="23">
        <f>IF(OR($A925="",LEFT(TRIM($A925),5)="Total"),"",IF(OR(IF($M$4="",FALSE,ISNUMBER(SEARCH($M$4,$A925))),IF($M$5="",FALSE,ISNUMBER(SEARCH($M$5,$A925))),IF($M$6="",FALSE,ISNUMBER(SEARCH($M$6,$A925))),IF($M$7="",FALSE,ISNUMBER(SEARCH($M$7,$A925))),IF($M$8="",FALSE,ISNUMBER(SEARCH($M$8,$A925)))),"match","no match"))</f>
        <v/>
      </c>
      <c r="G925" s="12">
        <f>IF(OR(OR($A925="",LEFT(TRIM($A925),5)="Total"),NOT(ISNUMBER($C925)),$C925=0),"",$D925/$C925)</f>
        <v/>
      </c>
      <c r="H925" s="12">
        <f>IF($G925="","",MAX(0,(($D925/$C925)+$M$13^2/(2*$C925))/(1+$M$13^2/$C925)-$M$13*SQRT(($D925/$C925)*(1-$D925/$C925)/$C925+$M$13^2/(4*$C925^2))/(1+$M$13^2/$C925)))</f>
        <v/>
      </c>
      <c r="I925" s="12">
        <f>IF($G925="","",MIN(1,(($D925/$C925)+$M$13^2/(2*$C925))/(1+$M$13^2/$C925)+$M$13*SQRT(($D925/$C925)*(1-$D925/$C925)/$C925+$M$13^2/(4*$C925^2))/(1+$M$13^2/$C925)))</f>
        <v/>
      </c>
      <c r="J925" s="23">
        <f>IF($A925="","",IF(LEFT(TRIM($A925),5)="Total","ignored: a Total row",IF($F925="no match","BLOCK NOW: nothing to do with what you sell",IF($G925="","WATCH: no clicks yet",IF($I925&lt;$M$14,"BLOCK: had a fair chance, confidently below",IF($H925&gt;$M$14,"KEEP: confidently above the benchmark",IF($C925&lt;$M$15,"WATCH: too few clicks to judge","WATCH: undecided")))))))</f>
        <v/>
      </c>
      <c r="K925" s="24">
        <f>IF(OR($A925="",LEFT(TRIM($A925),5)="Total"),0,1)</f>
        <v/>
      </c>
    </row>
    <row r="926">
      <c r="F926" s="23">
        <f>IF(OR($A926="",LEFT(TRIM($A926),5)="Total"),"",IF(OR(IF($M$4="",FALSE,ISNUMBER(SEARCH($M$4,$A926))),IF($M$5="",FALSE,ISNUMBER(SEARCH($M$5,$A926))),IF($M$6="",FALSE,ISNUMBER(SEARCH($M$6,$A926))),IF($M$7="",FALSE,ISNUMBER(SEARCH($M$7,$A926))),IF($M$8="",FALSE,ISNUMBER(SEARCH($M$8,$A926)))),"match","no match"))</f>
        <v/>
      </c>
      <c r="G926" s="12">
        <f>IF(OR(OR($A926="",LEFT(TRIM($A926),5)="Total"),NOT(ISNUMBER($C926)),$C926=0),"",$D926/$C926)</f>
        <v/>
      </c>
      <c r="H926" s="12">
        <f>IF($G926="","",MAX(0,(($D926/$C926)+$M$13^2/(2*$C926))/(1+$M$13^2/$C926)-$M$13*SQRT(($D926/$C926)*(1-$D926/$C926)/$C926+$M$13^2/(4*$C926^2))/(1+$M$13^2/$C926)))</f>
        <v/>
      </c>
      <c r="I926" s="12">
        <f>IF($G926="","",MIN(1,(($D926/$C926)+$M$13^2/(2*$C926))/(1+$M$13^2/$C926)+$M$13*SQRT(($D926/$C926)*(1-$D926/$C926)/$C926+$M$13^2/(4*$C926^2))/(1+$M$13^2/$C926)))</f>
        <v/>
      </c>
      <c r="J926" s="23">
        <f>IF($A926="","",IF(LEFT(TRIM($A926),5)="Total","ignored: a Total row",IF($F926="no match","BLOCK NOW: nothing to do with what you sell",IF($G926="","WATCH: no clicks yet",IF($I926&lt;$M$14,"BLOCK: had a fair chance, confidently below",IF($H926&gt;$M$14,"KEEP: confidently above the benchmark",IF($C926&lt;$M$15,"WATCH: too few clicks to judge","WATCH: undecided")))))))</f>
        <v/>
      </c>
      <c r="K926" s="24">
        <f>IF(OR($A926="",LEFT(TRIM($A926),5)="Total"),0,1)</f>
        <v/>
      </c>
    </row>
    <row r="927">
      <c r="F927" s="23">
        <f>IF(OR($A927="",LEFT(TRIM($A927),5)="Total"),"",IF(OR(IF($M$4="",FALSE,ISNUMBER(SEARCH($M$4,$A927))),IF($M$5="",FALSE,ISNUMBER(SEARCH($M$5,$A927))),IF($M$6="",FALSE,ISNUMBER(SEARCH($M$6,$A927))),IF($M$7="",FALSE,ISNUMBER(SEARCH($M$7,$A927))),IF($M$8="",FALSE,ISNUMBER(SEARCH($M$8,$A927)))),"match","no match"))</f>
        <v/>
      </c>
      <c r="G927" s="12">
        <f>IF(OR(OR($A927="",LEFT(TRIM($A927),5)="Total"),NOT(ISNUMBER($C927)),$C927=0),"",$D927/$C927)</f>
        <v/>
      </c>
      <c r="H927" s="12">
        <f>IF($G927="","",MAX(0,(($D927/$C927)+$M$13^2/(2*$C927))/(1+$M$13^2/$C927)-$M$13*SQRT(($D927/$C927)*(1-$D927/$C927)/$C927+$M$13^2/(4*$C927^2))/(1+$M$13^2/$C927)))</f>
        <v/>
      </c>
      <c r="I927" s="12">
        <f>IF($G927="","",MIN(1,(($D927/$C927)+$M$13^2/(2*$C927))/(1+$M$13^2/$C927)+$M$13*SQRT(($D927/$C927)*(1-$D927/$C927)/$C927+$M$13^2/(4*$C927^2))/(1+$M$13^2/$C927)))</f>
        <v/>
      </c>
      <c r="J927" s="23">
        <f>IF($A927="","",IF(LEFT(TRIM($A927),5)="Total","ignored: a Total row",IF($F927="no match","BLOCK NOW: nothing to do with what you sell",IF($G927="","WATCH: no clicks yet",IF($I927&lt;$M$14,"BLOCK: had a fair chance, confidently below",IF($H927&gt;$M$14,"KEEP: confidently above the benchmark",IF($C927&lt;$M$15,"WATCH: too few clicks to judge","WATCH: undecided")))))))</f>
        <v/>
      </c>
      <c r="K927" s="24">
        <f>IF(OR($A927="",LEFT(TRIM($A927),5)="Total"),0,1)</f>
        <v/>
      </c>
    </row>
    <row r="928">
      <c r="F928" s="23">
        <f>IF(OR($A928="",LEFT(TRIM($A928),5)="Total"),"",IF(OR(IF($M$4="",FALSE,ISNUMBER(SEARCH($M$4,$A928))),IF($M$5="",FALSE,ISNUMBER(SEARCH($M$5,$A928))),IF($M$6="",FALSE,ISNUMBER(SEARCH($M$6,$A928))),IF($M$7="",FALSE,ISNUMBER(SEARCH($M$7,$A928))),IF($M$8="",FALSE,ISNUMBER(SEARCH($M$8,$A928)))),"match","no match"))</f>
        <v/>
      </c>
      <c r="G928" s="12">
        <f>IF(OR(OR($A928="",LEFT(TRIM($A928),5)="Total"),NOT(ISNUMBER($C928)),$C928=0),"",$D928/$C928)</f>
        <v/>
      </c>
      <c r="H928" s="12">
        <f>IF($G928="","",MAX(0,(($D928/$C928)+$M$13^2/(2*$C928))/(1+$M$13^2/$C928)-$M$13*SQRT(($D928/$C928)*(1-$D928/$C928)/$C928+$M$13^2/(4*$C928^2))/(1+$M$13^2/$C928)))</f>
        <v/>
      </c>
      <c r="I928" s="12">
        <f>IF($G928="","",MIN(1,(($D928/$C928)+$M$13^2/(2*$C928))/(1+$M$13^2/$C928)+$M$13*SQRT(($D928/$C928)*(1-$D928/$C928)/$C928+$M$13^2/(4*$C928^2))/(1+$M$13^2/$C928)))</f>
        <v/>
      </c>
      <c r="J928" s="23">
        <f>IF($A928="","",IF(LEFT(TRIM($A928),5)="Total","ignored: a Total row",IF($F928="no match","BLOCK NOW: nothing to do with what you sell",IF($G928="","WATCH: no clicks yet",IF($I928&lt;$M$14,"BLOCK: had a fair chance, confidently below",IF($H928&gt;$M$14,"KEEP: confidently above the benchmark",IF($C928&lt;$M$15,"WATCH: too few clicks to judge","WATCH: undecided")))))))</f>
        <v/>
      </c>
      <c r="K928" s="24">
        <f>IF(OR($A928="",LEFT(TRIM($A928),5)="Total"),0,1)</f>
        <v/>
      </c>
    </row>
    <row r="929">
      <c r="F929" s="23">
        <f>IF(OR($A929="",LEFT(TRIM($A929),5)="Total"),"",IF(OR(IF($M$4="",FALSE,ISNUMBER(SEARCH($M$4,$A929))),IF($M$5="",FALSE,ISNUMBER(SEARCH($M$5,$A929))),IF($M$6="",FALSE,ISNUMBER(SEARCH($M$6,$A929))),IF($M$7="",FALSE,ISNUMBER(SEARCH($M$7,$A929))),IF($M$8="",FALSE,ISNUMBER(SEARCH($M$8,$A929)))),"match","no match"))</f>
        <v/>
      </c>
      <c r="G929" s="12">
        <f>IF(OR(OR($A929="",LEFT(TRIM($A929),5)="Total"),NOT(ISNUMBER($C929)),$C929=0),"",$D929/$C929)</f>
        <v/>
      </c>
      <c r="H929" s="12">
        <f>IF($G929="","",MAX(0,(($D929/$C929)+$M$13^2/(2*$C929))/(1+$M$13^2/$C929)-$M$13*SQRT(($D929/$C929)*(1-$D929/$C929)/$C929+$M$13^2/(4*$C929^2))/(1+$M$13^2/$C929)))</f>
        <v/>
      </c>
      <c r="I929" s="12">
        <f>IF($G929="","",MIN(1,(($D929/$C929)+$M$13^2/(2*$C929))/(1+$M$13^2/$C929)+$M$13*SQRT(($D929/$C929)*(1-$D929/$C929)/$C929+$M$13^2/(4*$C929^2))/(1+$M$13^2/$C929)))</f>
        <v/>
      </c>
      <c r="J929" s="23">
        <f>IF($A929="","",IF(LEFT(TRIM($A929),5)="Total","ignored: a Total row",IF($F929="no match","BLOCK NOW: nothing to do with what you sell",IF($G929="","WATCH: no clicks yet",IF($I929&lt;$M$14,"BLOCK: had a fair chance, confidently below",IF($H929&gt;$M$14,"KEEP: confidently above the benchmark",IF($C929&lt;$M$15,"WATCH: too few clicks to judge","WATCH: undecided")))))))</f>
        <v/>
      </c>
      <c r="K929" s="24">
        <f>IF(OR($A929="",LEFT(TRIM($A929),5)="Total"),0,1)</f>
        <v/>
      </c>
    </row>
    <row r="930">
      <c r="F930" s="23">
        <f>IF(OR($A930="",LEFT(TRIM($A930),5)="Total"),"",IF(OR(IF($M$4="",FALSE,ISNUMBER(SEARCH($M$4,$A930))),IF($M$5="",FALSE,ISNUMBER(SEARCH($M$5,$A930))),IF($M$6="",FALSE,ISNUMBER(SEARCH($M$6,$A930))),IF($M$7="",FALSE,ISNUMBER(SEARCH($M$7,$A930))),IF($M$8="",FALSE,ISNUMBER(SEARCH($M$8,$A930)))),"match","no match"))</f>
        <v/>
      </c>
      <c r="G930" s="12">
        <f>IF(OR(OR($A930="",LEFT(TRIM($A930),5)="Total"),NOT(ISNUMBER($C930)),$C930=0),"",$D930/$C930)</f>
        <v/>
      </c>
      <c r="H930" s="12">
        <f>IF($G930="","",MAX(0,(($D930/$C930)+$M$13^2/(2*$C930))/(1+$M$13^2/$C930)-$M$13*SQRT(($D930/$C930)*(1-$D930/$C930)/$C930+$M$13^2/(4*$C930^2))/(1+$M$13^2/$C930)))</f>
        <v/>
      </c>
      <c r="I930" s="12">
        <f>IF($G930="","",MIN(1,(($D930/$C930)+$M$13^2/(2*$C930))/(1+$M$13^2/$C930)+$M$13*SQRT(($D930/$C930)*(1-$D930/$C930)/$C930+$M$13^2/(4*$C930^2))/(1+$M$13^2/$C930)))</f>
        <v/>
      </c>
      <c r="J930" s="23">
        <f>IF($A930="","",IF(LEFT(TRIM($A930),5)="Total","ignored: a Total row",IF($F930="no match","BLOCK NOW: nothing to do with what you sell",IF($G930="","WATCH: no clicks yet",IF($I930&lt;$M$14,"BLOCK: had a fair chance, confidently below",IF($H930&gt;$M$14,"KEEP: confidently above the benchmark",IF($C930&lt;$M$15,"WATCH: too few clicks to judge","WATCH: undecided")))))))</f>
        <v/>
      </c>
      <c r="K930" s="24">
        <f>IF(OR($A930="",LEFT(TRIM($A930),5)="Total"),0,1)</f>
        <v/>
      </c>
    </row>
    <row r="931">
      <c r="F931" s="23">
        <f>IF(OR($A931="",LEFT(TRIM($A931),5)="Total"),"",IF(OR(IF($M$4="",FALSE,ISNUMBER(SEARCH($M$4,$A931))),IF($M$5="",FALSE,ISNUMBER(SEARCH($M$5,$A931))),IF($M$6="",FALSE,ISNUMBER(SEARCH($M$6,$A931))),IF($M$7="",FALSE,ISNUMBER(SEARCH($M$7,$A931))),IF($M$8="",FALSE,ISNUMBER(SEARCH($M$8,$A931)))),"match","no match"))</f>
        <v/>
      </c>
      <c r="G931" s="12">
        <f>IF(OR(OR($A931="",LEFT(TRIM($A931),5)="Total"),NOT(ISNUMBER($C931)),$C931=0),"",$D931/$C931)</f>
        <v/>
      </c>
      <c r="H931" s="12">
        <f>IF($G931="","",MAX(0,(($D931/$C931)+$M$13^2/(2*$C931))/(1+$M$13^2/$C931)-$M$13*SQRT(($D931/$C931)*(1-$D931/$C931)/$C931+$M$13^2/(4*$C931^2))/(1+$M$13^2/$C931)))</f>
        <v/>
      </c>
      <c r="I931" s="12">
        <f>IF($G931="","",MIN(1,(($D931/$C931)+$M$13^2/(2*$C931))/(1+$M$13^2/$C931)+$M$13*SQRT(($D931/$C931)*(1-$D931/$C931)/$C931+$M$13^2/(4*$C931^2))/(1+$M$13^2/$C931)))</f>
        <v/>
      </c>
      <c r="J931" s="23">
        <f>IF($A931="","",IF(LEFT(TRIM($A931),5)="Total","ignored: a Total row",IF($F931="no match","BLOCK NOW: nothing to do with what you sell",IF($G931="","WATCH: no clicks yet",IF($I931&lt;$M$14,"BLOCK: had a fair chance, confidently below",IF($H931&gt;$M$14,"KEEP: confidently above the benchmark",IF($C931&lt;$M$15,"WATCH: too few clicks to judge","WATCH: undecided")))))))</f>
        <v/>
      </c>
      <c r="K931" s="24">
        <f>IF(OR($A931="",LEFT(TRIM($A931),5)="Total"),0,1)</f>
        <v/>
      </c>
    </row>
    <row r="932">
      <c r="F932" s="23">
        <f>IF(OR($A932="",LEFT(TRIM($A932),5)="Total"),"",IF(OR(IF($M$4="",FALSE,ISNUMBER(SEARCH($M$4,$A932))),IF($M$5="",FALSE,ISNUMBER(SEARCH($M$5,$A932))),IF($M$6="",FALSE,ISNUMBER(SEARCH($M$6,$A932))),IF($M$7="",FALSE,ISNUMBER(SEARCH($M$7,$A932))),IF($M$8="",FALSE,ISNUMBER(SEARCH($M$8,$A932)))),"match","no match"))</f>
        <v/>
      </c>
      <c r="G932" s="12">
        <f>IF(OR(OR($A932="",LEFT(TRIM($A932),5)="Total"),NOT(ISNUMBER($C932)),$C932=0),"",$D932/$C932)</f>
        <v/>
      </c>
      <c r="H932" s="12">
        <f>IF($G932="","",MAX(0,(($D932/$C932)+$M$13^2/(2*$C932))/(1+$M$13^2/$C932)-$M$13*SQRT(($D932/$C932)*(1-$D932/$C932)/$C932+$M$13^2/(4*$C932^2))/(1+$M$13^2/$C932)))</f>
        <v/>
      </c>
      <c r="I932" s="12">
        <f>IF($G932="","",MIN(1,(($D932/$C932)+$M$13^2/(2*$C932))/(1+$M$13^2/$C932)+$M$13*SQRT(($D932/$C932)*(1-$D932/$C932)/$C932+$M$13^2/(4*$C932^2))/(1+$M$13^2/$C932)))</f>
        <v/>
      </c>
      <c r="J932" s="23">
        <f>IF($A932="","",IF(LEFT(TRIM($A932),5)="Total","ignored: a Total row",IF($F932="no match","BLOCK NOW: nothing to do with what you sell",IF($G932="","WATCH: no clicks yet",IF($I932&lt;$M$14,"BLOCK: had a fair chance, confidently below",IF($H932&gt;$M$14,"KEEP: confidently above the benchmark",IF($C932&lt;$M$15,"WATCH: too few clicks to judge","WATCH: undecided")))))))</f>
        <v/>
      </c>
      <c r="K932" s="24">
        <f>IF(OR($A932="",LEFT(TRIM($A932),5)="Total"),0,1)</f>
        <v/>
      </c>
    </row>
    <row r="933">
      <c r="F933" s="23">
        <f>IF(OR($A933="",LEFT(TRIM($A933),5)="Total"),"",IF(OR(IF($M$4="",FALSE,ISNUMBER(SEARCH($M$4,$A933))),IF($M$5="",FALSE,ISNUMBER(SEARCH($M$5,$A933))),IF($M$6="",FALSE,ISNUMBER(SEARCH($M$6,$A933))),IF($M$7="",FALSE,ISNUMBER(SEARCH($M$7,$A933))),IF($M$8="",FALSE,ISNUMBER(SEARCH($M$8,$A933)))),"match","no match"))</f>
        <v/>
      </c>
      <c r="G933" s="12">
        <f>IF(OR(OR($A933="",LEFT(TRIM($A933),5)="Total"),NOT(ISNUMBER($C933)),$C933=0),"",$D933/$C933)</f>
        <v/>
      </c>
      <c r="H933" s="12">
        <f>IF($G933="","",MAX(0,(($D933/$C933)+$M$13^2/(2*$C933))/(1+$M$13^2/$C933)-$M$13*SQRT(($D933/$C933)*(1-$D933/$C933)/$C933+$M$13^2/(4*$C933^2))/(1+$M$13^2/$C933)))</f>
        <v/>
      </c>
      <c r="I933" s="12">
        <f>IF($G933="","",MIN(1,(($D933/$C933)+$M$13^2/(2*$C933))/(1+$M$13^2/$C933)+$M$13*SQRT(($D933/$C933)*(1-$D933/$C933)/$C933+$M$13^2/(4*$C933^2))/(1+$M$13^2/$C933)))</f>
        <v/>
      </c>
      <c r="J933" s="23">
        <f>IF($A933="","",IF(LEFT(TRIM($A933),5)="Total","ignored: a Total row",IF($F933="no match","BLOCK NOW: nothing to do with what you sell",IF($G933="","WATCH: no clicks yet",IF($I933&lt;$M$14,"BLOCK: had a fair chance, confidently below",IF($H933&gt;$M$14,"KEEP: confidently above the benchmark",IF($C933&lt;$M$15,"WATCH: too few clicks to judge","WATCH: undecided")))))))</f>
        <v/>
      </c>
      <c r="K933" s="24">
        <f>IF(OR($A933="",LEFT(TRIM($A933),5)="Total"),0,1)</f>
        <v/>
      </c>
    </row>
    <row r="934">
      <c r="F934" s="23">
        <f>IF(OR($A934="",LEFT(TRIM($A934),5)="Total"),"",IF(OR(IF($M$4="",FALSE,ISNUMBER(SEARCH($M$4,$A934))),IF($M$5="",FALSE,ISNUMBER(SEARCH($M$5,$A934))),IF($M$6="",FALSE,ISNUMBER(SEARCH($M$6,$A934))),IF($M$7="",FALSE,ISNUMBER(SEARCH($M$7,$A934))),IF($M$8="",FALSE,ISNUMBER(SEARCH($M$8,$A934)))),"match","no match"))</f>
        <v/>
      </c>
      <c r="G934" s="12">
        <f>IF(OR(OR($A934="",LEFT(TRIM($A934),5)="Total"),NOT(ISNUMBER($C934)),$C934=0),"",$D934/$C934)</f>
        <v/>
      </c>
      <c r="H934" s="12">
        <f>IF($G934="","",MAX(0,(($D934/$C934)+$M$13^2/(2*$C934))/(1+$M$13^2/$C934)-$M$13*SQRT(($D934/$C934)*(1-$D934/$C934)/$C934+$M$13^2/(4*$C934^2))/(1+$M$13^2/$C934)))</f>
        <v/>
      </c>
      <c r="I934" s="12">
        <f>IF($G934="","",MIN(1,(($D934/$C934)+$M$13^2/(2*$C934))/(1+$M$13^2/$C934)+$M$13*SQRT(($D934/$C934)*(1-$D934/$C934)/$C934+$M$13^2/(4*$C934^2))/(1+$M$13^2/$C934)))</f>
        <v/>
      </c>
      <c r="J934" s="23">
        <f>IF($A934="","",IF(LEFT(TRIM($A934),5)="Total","ignored: a Total row",IF($F934="no match","BLOCK NOW: nothing to do with what you sell",IF($G934="","WATCH: no clicks yet",IF($I934&lt;$M$14,"BLOCK: had a fair chance, confidently below",IF($H934&gt;$M$14,"KEEP: confidently above the benchmark",IF($C934&lt;$M$15,"WATCH: too few clicks to judge","WATCH: undecided")))))))</f>
        <v/>
      </c>
      <c r="K934" s="24">
        <f>IF(OR($A934="",LEFT(TRIM($A934),5)="Total"),0,1)</f>
        <v/>
      </c>
    </row>
    <row r="935">
      <c r="F935" s="23">
        <f>IF(OR($A935="",LEFT(TRIM($A935),5)="Total"),"",IF(OR(IF($M$4="",FALSE,ISNUMBER(SEARCH($M$4,$A935))),IF($M$5="",FALSE,ISNUMBER(SEARCH($M$5,$A935))),IF($M$6="",FALSE,ISNUMBER(SEARCH($M$6,$A935))),IF($M$7="",FALSE,ISNUMBER(SEARCH($M$7,$A935))),IF($M$8="",FALSE,ISNUMBER(SEARCH($M$8,$A935)))),"match","no match"))</f>
        <v/>
      </c>
      <c r="G935" s="12">
        <f>IF(OR(OR($A935="",LEFT(TRIM($A935),5)="Total"),NOT(ISNUMBER($C935)),$C935=0),"",$D935/$C935)</f>
        <v/>
      </c>
      <c r="H935" s="12">
        <f>IF($G935="","",MAX(0,(($D935/$C935)+$M$13^2/(2*$C935))/(1+$M$13^2/$C935)-$M$13*SQRT(($D935/$C935)*(1-$D935/$C935)/$C935+$M$13^2/(4*$C935^2))/(1+$M$13^2/$C935)))</f>
        <v/>
      </c>
      <c r="I935" s="12">
        <f>IF($G935="","",MIN(1,(($D935/$C935)+$M$13^2/(2*$C935))/(1+$M$13^2/$C935)+$M$13*SQRT(($D935/$C935)*(1-$D935/$C935)/$C935+$M$13^2/(4*$C935^2))/(1+$M$13^2/$C935)))</f>
        <v/>
      </c>
      <c r="J935" s="23">
        <f>IF($A935="","",IF(LEFT(TRIM($A935),5)="Total","ignored: a Total row",IF($F935="no match","BLOCK NOW: nothing to do with what you sell",IF($G935="","WATCH: no clicks yet",IF($I935&lt;$M$14,"BLOCK: had a fair chance, confidently below",IF($H935&gt;$M$14,"KEEP: confidently above the benchmark",IF($C935&lt;$M$15,"WATCH: too few clicks to judge","WATCH: undecided")))))))</f>
        <v/>
      </c>
      <c r="K935" s="24">
        <f>IF(OR($A935="",LEFT(TRIM($A935),5)="Total"),0,1)</f>
        <v/>
      </c>
    </row>
    <row r="936">
      <c r="F936" s="23">
        <f>IF(OR($A936="",LEFT(TRIM($A936),5)="Total"),"",IF(OR(IF($M$4="",FALSE,ISNUMBER(SEARCH($M$4,$A936))),IF($M$5="",FALSE,ISNUMBER(SEARCH($M$5,$A936))),IF($M$6="",FALSE,ISNUMBER(SEARCH($M$6,$A936))),IF($M$7="",FALSE,ISNUMBER(SEARCH($M$7,$A936))),IF($M$8="",FALSE,ISNUMBER(SEARCH($M$8,$A936)))),"match","no match"))</f>
        <v/>
      </c>
      <c r="G936" s="12">
        <f>IF(OR(OR($A936="",LEFT(TRIM($A936),5)="Total"),NOT(ISNUMBER($C936)),$C936=0),"",$D936/$C936)</f>
        <v/>
      </c>
      <c r="H936" s="12">
        <f>IF($G936="","",MAX(0,(($D936/$C936)+$M$13^2/(2*$C936))/(1+$M$13^2/$C936)-$M$13*SQRT(($D936/$C936)*(1-$D936/$C936)/$C936+$M$13^2/(4*$C936^2))/(1+$M$13^2/$C936)))</f>
        <v/>
      </c>
      <c r="I936" s="12">
        <f>IF($G936="","",MIN(1,(($D936/$C936)+$M$13^2/(2*$C936))/(1+$M$13^2/$C936)+$M$13*SQRT(($D936/$C936)*(1-$D936/$C936)/$C936+$M$13^2/(4*$C936^2))/(1+$M$13^2/$C936)))</f>
        <v/>
      </c>
      <c r="J936" s="23">
        <f>IF($A936="","",IF(LEFT(TRIM($A936),5)="Total","ignored: a Total row",IF($F936="no match","BLOCK NOW: nothing to do with what you sell",IF($G936="","WATCH: no clicks yet",IF($I936&lt;$M$14,"BLOCK: had a fair chance, confidently below",IF($H936&gt;$M$14,"KEEP: confidently above the benchmark",IF($C936&lt;$M$15,"WATCH: too few clicks to judge","WATCH: undecided")))))))</f>
        <v/>
      </c>
      <c r="K936" s="24">
        <f>IF(OR($A936="",LEFT(TRIM($A936),5)="Total"),0,1)</f>
        <v/>
      </c>
    </row>
    <row r="937">
      <c r="F937" s="23">
        <f>IF(OR($A937="",LEFT(TRIM($A937),5)="Total"),"",IF(OR(IF($M$4="",FALSE,ISNUMBER(SEARCH($M$4,$A937))),IF($M$5="",FALSE,ISNUMBER(SEARCH($M$5,$A937))),IF($M$6="",FALSE,ISNUMBER(SEARCH($M$6,$A937))),IF($M$7="",FALSE,ISNUMBER(SEARCH($M$7,$A937))),IF($M$8="",FALSE,ISNUMBER(SEARCH($M$8,$A937)))),"match","no match"))</f>
        <v/>
      </c>
      <c r="G937" s="12">
        <f>IF(OR(OR($A937="",LEFT(TRIM($A937),5)="Total"),NOT(ISNUMBER($C937)),$C937=0),"",$D937/$C937)</f>
        <v/>
      </c>
      <c r="H937" s="12">
        <f>IF($G937="","",MAX(0,(($D937/$C937)+$M$13^2/(2*$C937))/(1+$M$13^2/$C937)-$M$13*SQRT(($D937/$C937)*(1-$D937/$C937)/$C937+$M$13^2/(4*$C937^2))/(1+$M$13^2/$C937)))</f>
        <v/>
      </c>
      <c r="I937" s="12">
        <f>IF($G937="","",MIN(1,(($D937/$C937)+$M$13^2/(2*$C937))/(1+$M$13^2/$C937)+$M$13*SQRT(($D937/$C937)*(1-$D937/$C937)/$C937+$M$13^2/(4*$C937^2))/(1+$M$13^2/$C937)))</f>
        <v/>
      </c>
      <c r="J937" s="23">
        <f>IF($A937="","",IF(LEFT(TRIM($A937),5)="Total","ignored: a Total row",IF($F937="no match","BLOCK NOW: nothing to do with what you sell",IF($G937="","WATCH: no clicks yet",IF($I937&lt;$M$14,"BLOCK: had a fair chance, confidently below",IF($H937&gt;$M$14,"KEEP: confidently above the benchmark",IF($C937&lt;$M$15,"WATCH: too few clicks to judge","WATCH: undecided")))))))</f>
        <v/>
      </c>
      <c r="K937" s="24">
        <f>IF(OR($A937="",LEFT(TRIM($A937),5)="Total"),0,1)</f>
        <v/>
      </c>
    </row>
    <row r="938">
      <c r="F938" s="23">
        <f>IF(OR($A938="",LEFT(TRIM($A938),5)="Total"),"",IF(OR(IF($M$4="",FALSE,ISNUMBER(SEARCH($M$4,$A938))),IF($M$5="",FALSE,ISNUMBER(SEARCH($M$5,$A938))),IF($M$6="",FALSE,ISNUMBER(SEARCH($M$6,$A938))),IF($M$7="",FALSE,ISNUMBER(SEARCH($M$7,$A938))),IF($M$8="",FALSE,ISNUMBER(SEARCH($M$8,$A938)))),"match","no match"))</f>
        <v/>
      </c>
      <c r="G938" s="12">
        <f>IF(OR(OR($A938="",LEFT(TRIM($A938),5)="Total"),NOT(ISNUMBER($C938)),$C938=0),"",$D938/$C938)</f>
        <v/>
      </c>
      <c r="H938" s="12">
        <f>IF($G938="","",MAX(0,(($D938/$C938)+$M$13^2/(2*$C938))/(1+$M$13^2/$C938)-$M$13*SQRT(($D938/$C938)*(1-$D938/$C938)/$C938+$M$13^2/(4*$C938^2))/(1+$M$13^2/$C938)))</f>
        <v/>
      </c>
      <c r="I938" s="12">
        <f>IF($G938="","",MIN(1,(($D938/$C938)+$M$13^2/(2*$C938))/(1+$M$13^2/$C938)+$M$13*SQRT(($D938/$C938)*(1-$D938/$C938)/$C938+$M$13^2/(4*$C938^2))/(1+$M$13^2/$C938)))</f>
        <v/>
      </c>
      <c r="J938" s="23">
        <f>IF($A938="","",IF(LEFT(TRIM($A938),5)="Total","ignored: a Total row",IF($F938="no match","BLOCK NOW: nothing to do with what you sell",IF($G938="","WATCH: no clicks yet",IF($I938&lt;$M$14,"BLOCK: had a fair chance, confidently below",IF($H938&gt;$M$14,"KEEP: confidently above the benchmark",IF($C938&lt;$M$15,"WATCH: too few clicks to judge","WATCH: undecided")))))))</f>
        <v/>
      </c>
      <c r="K938" s="24">
        <f>IF(OR($A938="",LEFT(TRIM($A938),5)="Total"),0,1)</f>
        <v/>
      </c>
    </row>
    <row r="939">
      <c r="F939" s="23">
        <f>IF(OR($A939="",LEFT(TRIM($A939),5)="Total"),"",IF(OR(IF($M$4="",FALSE,ISNUMBER(SEARCH($M$4,$A939))),IF($M$5="",FALSE,ISNUMBER(SEARCH($M$5,$A939))),IF($M$6="",FALSE,ISNUMBER(SEARCH($M$6,$A939))),IF($M$7="",FALSE,ISNUMBER(SEARCH($M$7,$A939))),IF($M$8="",FALSE,ISNUMBER(SEARCH($M$8,$A939)))),"match","no match"))</f>
        <v/>
      </c>
      <c r="G939" s="12">
        <f>IF(OR(OR($A939="",LEFT(TRIM($A939),5)="Total"),NOT(ISNUMBER($C939)),$C939=0),"",$D939/$C939)</f>
        <v/>
      </c>
      <c r="H939" s="12">
        <f>IF($G939="","",MAX(0,(($D939/$C939)+$M$13^2/(2*$C939))/(1+$M$13^2/$C939)-$M$13*SQRT(($D939/$C939)*(1-$D939/$C939)/$C939+$M$13^2/(4*$C939^2))/(1+$M$13^2/$C939)))</f>
        <v/>
      </c>
      <c r="I939" s="12">
        <f>IF($G939="","",MIN(1,(($D939/$C939)+$M$13^2/(2*$C939))/(1+$M$13^2/$C939)+$M$13*SQRT(($D939/$C939)*(1-$D939/$C939)/$C939+$M$13^2/(4*$C939^2))/(1+$M$13^2/$C939)))</f>
        <v/>
      </c>
      <c r="J939" s="23">
        <f>IF($A939="","",IF(LEFT(TRIM($A939),5)="Total","ignored: a Total row",IF($F939="no match","BLOCK NOW: nothing to do with what you sell",IF($G939="","WATCH: no clicks yet",IF($I939&lt;$M$14,"BLOCK: had a fair chance, confidently below",IF($H939&gt;$M$14,"KEEP: confidently above the benchmark",IF($C939&lt;$M$15,"WATCH: too few clicks to judge","WATCH: undecided")))))))</f>
        <v/>
      </c>
      <c r="K939" s="24">
        <f>IF(OR($A939="",LEFT(TRIM($A939),5)="Total"),0,1)</f>
        <v/>
      </c>
    </row>
    <row r="940">
      <c r="F940" s="23">
        <f>IF(OR($A940="",LEFT(TRIM($A940),5)="Total"),"",IF(OR(IF($M$4="",FALSE,ISNUMBER(SEARCH($M$4,$A940))),IF($M$5="",FALSE,ISNUMBER(SEARCH($M$5,$A940))),IF($M$6="",FALSE,ISNUMBER(SEARCH($M$6,$A940))),IF($M$7="",FALSE,ISNUMBER(SEARCH($M$7,$A940))),IF($M$8="",FALSE,ISNUMBER(SEARCH($M$8,$A940)))),"match","no match"))</f>
        <v/>
      </c>
      <c r="G940" s="12">
        <f>IF(OR(OR($A940="",LEFT(TRIM($A940),5)="Total"),NOT(ISNUMBER($C940)),$C940=0),"",$D940/$C940)</f>
        <v/>
      </c>
      <c r="H940" s="12">
        <f>IF($G940="","",MAX(0,(($D940/$C940)+$M$13^2/(2*$C940))/(1+$M$13^2/$C940)-$M$13*SQRT(($D940/$C940)*(1-$D940/$C940)/$C940+$M$13^2/(4*$C940^2))/(1+$M$13^2/$C940)))</f>
        <v/>
      </c>
      <c r="I940" s="12">
        <f>IF($G940="","",MIN(1,(($D940/$C940)+$M$13^2/(2*$C940))/(1+$M$13^2/$C940)+$M$13*SQRT(($D940/$C940)*(1-$D940/$C940)/$C940+$M$13^2/(4*$C940^2))/(1+$M$13^2/$C940)))</f>
        <v/>
      </c>
      <c r="J940" s="23">
        <f>IF($A940="","",IF(LEFT(TRIM($A940),5)="Total","ignored: a Total row",IF($F940="no match","BLOCK NOW: nothing to do with what you sell",IF($G940="","WATCH: no clicks yet",IF($I940&lt;$M$14,"BLOCK: had a fair chance, confidently below",IF($H940&gt;$M$14,"KEEP: confidently above the benchmark",IF($C940&lt;$M$15,"WATCH: too few clicks to judge","WATCH: undecided")))))))</f>
        <v/>
      </c>
      <c r="K940" s="24">
        <f>IF(OR($A940="",LEFT(TRIM($A940),5)="Total"),0,1)</f>
        <v/>
      </c>
    </row>
    <row r="941">
      <c r="F941" s="23">
        <f>IF(OR($A941="",LEFT(TRIM($A941),5)="Total"),"",IF(OR(IF($M$4="",FALSE,ISNUMBER(SEARCH($M$4,$A941))),IF($M$5="",FALSE,ISNUMBER(SEARCH($M$5,$A941))),IF($M$6="",FALSE,ISNUMBER(SEARCH($M$6,$A941))),IF($M$7="",FALSE,ISNUMBER(SEARCH($M$7,$A941))),IF($M$8="",FALSE,ISNUMBER(SEARCH($M$8,$A941)))),"match","no match"))</f>
        <v/>
      </c>
      <c r="G941" s="12">
        <f>IF(OR(OR($A941="",LEFT(TRIM($A941),5)="Total"),NOT(ISNUMBER($C941)),$C941=0),"",$D941/$C941)</f>
        <v/>
      </c>
      <c r="H941" s="12">
        <f>IF($G941="","",MAX(0,(($D941/$C941)+$M$13^2/(2*$C941))/(1+$M$13^2/$C941)-$M$13*SQRT(($D941/$C941)*(1-$D941/$C941)/$C941+$M$13^2/(4*$C941^2))/(1+$M$13^2/$C941)))</f>
        <v/>
      </c>
      <c r="I941" s="12">
        <f>IF($G941="","",MIN(1,(($D941/$C941)+$M$13^2/(2*$C941))/(1+$M$13^2/$C941)+$M$13*SQRT(($D941/$C941)*(1-$D941/$C941)/$C941+$M$13^2/(4*$C941^2))/(1+$M$13^2/$C941)))</f>
        <v/>
      </c>
      <c r="J941" s="23">
        <f>IF($A941="","",IF(LEFT(TRIM($A941),5)="Total","ignored: a Total row",IF($F941="no match","BLOCK NOW: nothing to do with what you sell",IF($G941="","WATCH: no clicks yet",IF($I941&lt;$M$14,"BLOCK: had a fair chance, confidently below",IF($H941&gt;$M$14,"KEEP: confidently above the benchmark",IF($C941&lt;$M$15,"WATCH: too few clicks to judge","WATCH: undecided")))))))</f>
        <v/>
      </c>
      <c r="K941" s="24">
        <f>IF(OR($A941="",LEFT(TRIM($A941),5)="Total"),0,1)</f>
        <v/>
      </c>
    </row>
    <row r="942">
      <c r="F942" s="23">
        <f>IF(OR($A942="",LEFT(TRIM($A942),5)="Total"),"",IF(OR(IF($M$4="",FALSE,ISNUMBER(SEARCH($M$4,$A942))),IF($M$5="",FALSE,ISNUMBER(SEARCH($M$5,$A942))),IF($M$6="",FALSE,ISNUMBER(SEARCH($M$6,$A942))),IF($M$7="",FALSE,ISNUMBER(SEARCH($M$7,$A942))),IF($M$8="",FALSE,ISNUMBER(SEARCH($M$8,$A942)))),"match","no match"))</f>
        <v/>
      </c>
      <c r="G942" s="12">
        <f>IF(OR(OR($A942="",LEFT(TRIM($A942),5)="Total"),NOT(ISNUMBER($C942)),$C942=0),"",$D942/$C942)</f>
        <v/>
      </c>
      <c r="H942" s="12">
        <f>IF($G942="","",MAX(0,(($D942/$C942)+$M$13^2/(2*$C942))/(1+$M$13^2/$C942)-$M$13*SQRT(($D942/$C942)*(1-$D942/$C942)/$C942+$M$13^2/(4*$C942^2))/(1+$M$13^2/$C942)))</f>
        <v/>
      </c>
      <c r="I942" s="12">
        <f>IF($G942="","",MIN(1,(($D942/$C942)+$M$13^2/(2*$C942))/(1+$M$13^2/$C942)+$M$13*SQRT(($D942/$C942)*(1-$D942/$C942)/$C942+$M$13^2/(4*$C942^2))/(1+$M$13^2/$C942)))</f>
        <v/>
      </c>
      <c r="J942" s="23">
        <f>IF($A942="","",IF(LEFT(TRIM($A942),5)="Total","ignored: a Total row",IF($F942="no match","BLOCK NOW: nothing to do with what you sell",IF($G942="","WATCH: no clicks yet",IF($I942&lt;$M$14,"BLOCK: had a fair chance, confidently below",IF($H942&gt;$M$14,"KEEP: confidently above the benchmark",IF($C942&lt;$M$15,"WATCH: too few clicks to judge","WATCH: undecided")))))))</f>
        <v/>
      </c>
      <c r="K942" s="24">
        <f>IF(OR($A942="",LEFT(TRIM($A942),5)="Total"),0,1)</f>
        <v/>
      </c>
    </row>
    <row r="943">
      <c r="F943" s="23">
        <f>IF(OR($A943="",LEFT(TRIM($A943),5)="Total"),"",IF(OR(IF($M$4="",FALSE,ISNUMBER(SEARCH($M$4,$A943))),IF($M$5="",FALSE,ISNUMBER(SEARCH($M$5,$A943))),IF($M$6="",FALSE,ISNUMBER(SEARCH($M$6,$A943))),IF($M$7="",FALSE,ISNUMBER(SEARCH($M$7,$A943))),IF($M$8="",FALSE,ISNUMBER(SEARCH($M$8,$A943)))),"match","no match"))</f>
        <v/>
      </c>
      <c r="G943" s="12">
        <f>IF(OR(OR($A943="",LEFT(TRIM($A943),5)="Total"),NOT(ISNUMBER($C943)),$C943=0),"",$D943/$C943)</f>
        <v/>
      </c>
      <c r="H943" s="12">
        <f>IF($G943="","",MAX(0,(($D943/$C943)+$M$13^2/(2*$C943))/(1+$M$13^2/$C943)-$M$13*SQRT(($D943/$C943)*(1-$D943/$C943)/$C943+$M$13^2/(4*$C943^2))/(1+$M$13^2/$C943)))</f>
        <v/>
      </c>
      <c r="I943" s="12">
        <f>IF($G943="","",MIN(1,(($D943/$C943)+$M$13^2/(2*$C943))/(1+$M$13^2/$C943)+$M$13*SQRT(($D943/$C943)*(1-$D943/$C943)/$C943+$M$13^2/(4*$C943^2))/(1+$M$13^2/$C943)))</f>
        <v/>
      </c>
      <c r="J943" s="23">
        <f>IF($A943="","",IF(LEFT(TRIM($A943),5)="Total","ignored: a Total row",IF($F943="no match","BLOCK NOW: nothing to do with what you sell",IF($G943="","WATCH: no clicks yet",IF($I943&lt;$M$14,"BLOCK: had a fair chance, confidently below",IF($H943&gt;$M$14,"KEEP: confidently above the benchmark",IF($C943&lt;$M$15,"WATCH: too few clicks to judge","WATCH: undecided")))))))</f>
        <v/>
      </c>
      <c r="K943" s="24">
        <f>IF(OR($A943="",LEFT(TRIM($A943),5)="Total"),0,1)</f>
        <v/>
      </c>
    </row>
    <row r="944">
      <c r="F944" s="23">
        <f>IF(OR($A944="",LEFT(TRIM($A944),5)="Total"),"",IF(OR(IF($M$4="",FALSE,ISNUMBER(SEARCH($M$4,$A944))),IF($M$5="",FALSE,ISNUMBER(SEARCH($M$5,$A944))),IF($M$6="",FALSE,ISNUMBER(SEARCH($M$6,$A944))),IF($M$7="",FALSE,ISNUMBER(SEARCH($M$7,$A944))),IF($M$8="",FALSE,ISNUMBER(SEARCH($M$8,$A944)))),"match","no match"))</f>
        <v/>
      </c>
      <c r="G944" s="12">
        <f>IF(OR(OR($A944="",LEFT(TRIM($A944),5)="Total"),NOT(ISNUMBER($C944)),$C944=0),"",$D944/$C944)</f>
        <v/>
      </c>
      <c r="H944" s="12">
        <f>IF($G944="","",MAX(0,(($D944/$C944)+$M$13^2/(2*$C944))/(1+$M$13^2/$C944)-$M$13*SQRT(($D944/$C944)*(1-$D944/$C944)/$C944+$M$13^2/(4*$C944^2))/(1+$M$13^2/$C944)))</f>
        <v/>
      </c>
      <c r="I944" s="12">
        <f>IF($G944="","",MIN(1,(($D944/$C944)+$M$13^2/(2*$C944))/(1+$M$13^2/$C944)+$M$13*SQRT(($D944/$C944)*(1-$D944/$C944)/$C944+$M$13^2/(4*$C944^2))/(1+$M$13^2/$C944)))</f>
        <v/>
      </c>
      <c r="J944" s="23">
        <f>IF($A944="","",IF(LEFT(TRIM($A944),5)="Total","ignored: a Total row",IF($F944="no match","BLOCK NOW: nothing to do with what you sell",IF($G944="","WATCH: no clicks yet",IF($I944&lt;$M$14,"BLOCK: had a fair chance, confidently below",IF($H944&gt;$M$14,"KEEP: confidently above the benchmark",IF($C944&lt;$M$15,"WATCH: too few clicks to judge","WATCH: undecided")))))))</f>
        <v/>
      </c>
      <c r="K944" s="24">
        <f>IF(OR($A944="",LEFT(TRIM($A944),5)="Total"),0,1)</f>
        <v/>
      </c>
    </row>
    <row r="945">
      <c r="F945" s="23">
        <f>IF(OR($A945="",LEFT(TRIM($A945),5)="Total"),"",IF(OR(IF($M$4="",FALSE,ISNUMBER(SEARCH($M$4,$A945))),IF($M$5="",FALSE,ISNUMBER(SEARCH($M$5,$A945))),IF($M$6="",FALSE,ISNUMBER(SEARCH($M$6,$A945))),IF($M$7="",FALSE,ISNUMBER(SEARCH($M$7,$A945))),IF($M$8="",FALSE,ISNUMBER(SEARCH($M$8,$A945)))),"match","no match"))</f>
        <v/>
      </c>
      <c r="G945" s="12">
        <f>IF(OR(OR($A945="",LEFT(TRIM($A945),5)="Total"),NOT(ISNUMBER($C945)),$C945=0),"",$D945/$C945)</f>
        <v/>
      </c>
      <c r="H945" s="12">
        <f>IF($G945="","",MAX(0,(($D945/$C945)+$M$13^2/(2*$C945))/(1+$M$13^2/$C945)-$M$13*SQRT(($D945/$C945)*(1-$D945/$C945)/$C945+$M$13^2/(4*$C945^2))/(1+$M$13^2/$C945)))</f>
        <v/>
      </c>
      <c r="I945" s="12">
        <f>IF($G945="","",MIN(1,(($D945/$C945)+$M$13^2/(2*$C945))/(1+$M$13^2/$C945)+$M$13*SQRT(($D945/$C945)*(1-$D945/$C945)/$C945+$M$13^2/(4*$C945^2))/(1+$M$13^2/$C945)))</f>
        <v/>
      </c>
      <c r="J945" s="23">
        <f>IF($A945="","",IF(LEFT(TRIM($A945),5)="Total","ignored: a Total row",IF($F945="no match","BLOCK NOW: nothing to do with what you sell",IF($G945="","WATCH: no clicks yet",IF($I945&lt;$M$14,"BLOCK: had a fair chance, confidently below",IF($H945&gt;$M$14,"KEEP: confidently above the benchmark",IF($C945&lt;$M$15,"WATCH: too few clicks to judge","WATCH: undecided")))))))</f>
        <v/>
      </c>
      <c r="K945" s="24">
        <f>IF(OR($A945="",LEFT(TRIM($A945),5)="Total"),0,1)</f>
        <v/>
      </c>
    </row>
    <row r="946">
      <c r="F946" s="23">
        <f>IF(OR($A946="",LEFT(TRIM($A946),5)="Total"),"",IF(OR(IF($M$4="",FALSE,ISNUMBER(SEARCH($M$4,$A946))),IF($M$5="",FALSE,ISNUMBER(SEARCH($M$5,$A946))),IF($M$6="",FALSE,ISNUMBER(SEARCH($M$6,$A946))),IF($M$7="",FALSE,ISNUMBER(SEARCH($M$7,$A946))),IF($M$8="",FALSE,ISNUMBER(SEARCH($M$8,$A946)))),"match","no match"))</f>
        <v/>
      </c>
      <c r="G946" s="12">
        <f>IF(OR(OR($A946="",LEFT(TRIM($A946),5)="Total"),NOT(ISNUMBER($C946)),$C946=0),"",$D946/$C946)</f>
        <v/>
      </c>
      <c r="H946" s="12">
        <f>IF($G946="","",MAX(0,(($D946/$C946)+$M$13^2/(2*$C946))/(1+$M$13^2/$C946)-$M$13*SQRT(($D946/$C946)*(1-$D946/$C946)/$C946+$M$13^2/(4*$C946^2))/(1+$M$13^2/$C946)))</f>
        <v/>
      </c>
      <c r="I946" s="12">
        <f>IF($G946="","",MIN(1,(($D946/$C946)+$M$13^2/(2*$C946))/(1+$M$13^2/$C946)+$M$13*SQRT(($D946/$C946)*(1-$D946/$C946)/$C946+$M$13^2/(4*$C946^2))/(1+$M$13^2/$C946)))</f>
        <v/>
      </c>
      <c r="J946" s="23">
        <f>IF($A946="","",IF(LEFT(TRIM($A946),5)="Total","ignored: a Total row",IF($F946="no match","BLOCK NOW: nothing to do with what you sell",IF($G946="","WATCH: no clicks yet",IF($I946&lt;$M$14,"BLOCK: had a fair chance, confidently below",IF($H946&gt;$M$14,"KEEP: confidently above the benchmark",IF($C946&lt;$M$15,"WATCH: too few clicks to judge","WATCH: undecided")))))))</f>
        <v/>
      </c>
      <c r="K946" s="24">
        <f>IF(OR($A946="",LEFT(TRIM($A946),5)="Total"),0,1)</f>
        <v/>
      </c>
    </row>
    <row r="947">
      <c r="F947" s="23">
        <f>IF(OR($A947="",LEFT(TRIM($A947),5)="Total"),"",IF(OR(IF($M$4="",FALSE,ISNUMBER(SEARCH($M$4,$A947))),IF($M$5="",FALSE,ISNUMBER(SEARCH($M$5,$A947))),IF($M$6="",FALSE,ISNUMBER(SEARCH($M$6,$A947))),IF($M$7="",FALSE,ISNUMBER(SEARCH($M$7,$A947))),IF($M$8="",FALSE,ISNUMBER(SEARCH($M$8,$A947)))),"match","no match"))</f>
        <v/>
      </c>
      <c r="G947" s="12">
        <f>IF(OR(OR($A947="",LEFT(TRIM($A947),5)="Total"),NOT(ISNUMBER($C947)),$C947=0),"",$D947/$C947)</f>
        <v/>
      </c>
      <c r="H947" s="12">
        <f>IF($G947="","",MAX(0,(($D947/$C947)+$M$13^2/(2*$C947))/(1+$M$13^2/$C947)-$M$13*SQRT(($D947/$C947)*(1-$D947/$C947)/$C947+$M$13^2/(4*$C947^2))/(1+$M$13^2/$C947)))</f>
        <v/>
      </c>
      <c r="I947" s="12">
        <f>IF($G947="","",MIN(1,(($D947/$C947)+$M$13^2/(2*$C947))/(1+$M$13^2/$C947)+$M$13*SQRT(($D947/$C947)*(1-$D947/$C947)/$C947+$M$13^2/(4*$C947^2))/(1+$M$13^2/$C947)))</f>
        <v/>
      </c>
      <c r="J947" s="23">
        <f>IF($A947="","",IF(LEFT(TRIM($A947),5)="Total","ignored: a Total row",IF($F947="no match","BLOCK NOW: nothing to do with what you sell",IF($G947="","WATCH: no clicks yet",IF($I947&lt;$M$14,"BLOCK: had a fair chance, confidently below",IF($H947&gt;$M$14,"KEEP: confidently above the benchmark",IF($C947&lt;$M$15,"WATCH: too few clicks to judge","WATCH: undecided")))))))</f>
        <v/>
      </c>
      <c r="K947" s="24">
        <f>IF(OR($A947="",LEFT(TRIM($A947),5)="Total"),0,1)</f>
        <v/>
      </c>
    </row>
    <row r="948">
      <c r="F948" s="23">
        <f>IF(OR($A948="",LEFT(TRIM($A948),5)="Total"),"",IF(OR(IF($M$4="",FALSE,ISNUMBER(SEARCH($M$4,$A948))),IF($M$5="",FALSE,ISNUMBER(SEARCH($M$5,$A948))),IF($M$6="",FALSE,ISNUMBER(SEARCH($M$6,$A948))),IF($M$7="",FALSE,ISNUMBER(SEARCH($M$7,$A948))),IF($M$8="",FALSE,ISNUMBER(SEARCH($M$8,$A948)))),"match","no match"))</f>
        <v/>
      </c>
      <c r="G948" s="12">
        <f>IF(OR(OR($A948="",LEFT(TRIM($A948),5)="Total"),NOT(ISNUMBER($C948)),$C948=0),"",$D948/$C948)</f>
        <v/>
      </c>
      <c r="H948" s="12">
        <f>IF($G948="","",MAX(0,(($D948/$C948)+$M$13^2/(2*$C948))/(1+$M$13^2/$C948)-$M$13*SQRT(($D948/$C948)*(1-$D948/$C948)/$C948+$M$13^2/(4*$C948^2))/(1+$M$13^2/$C948)))</f>
        <v/>
      </c>
      <c r="I948" s="12">
        <f>IF($G948="","",MIN(1,(($D948/$C948)+$M$13^2/(2*$C948))/(1+$M$13^2/$C948)+$M$13*SQRT(($D948/$C948)*(1-$D948/$C948)/$C948+$M$13^2/(4*$C948^2))/(1+$M$13^2/$C948)))</f>
        <v/>
      </c>
      <c r="J948" s="23">
        <f>IF($A948="","",IF(LEFT(TRIM($A948),5)="Total","ignored: a Total row",IF($F948="no match","BLOCK NOW: nothing to do with what you sell",IF($G948="","WATCH: no clicks yet",IF($I948&lt;$M$14,"BLOCK: had a fair chance, confidently below",IF($H948&gt;$M$14,"KEEP: confidently above the benchmark",IF($C948&lt;$M$15,"WATCH: too few clicks to judge","WATCH: undecided")))))))</f>
        <v/>
      </c>
      <c r="K948" s="24">
        <f>IF(OR($A948="",LEFT(TRIM($A948),5)="Total"),0,1)</f>
        <v/>
      </c>
    </row>
    <row r="949">
      <c r="F949" s="23">
        <f>IF(OR($A949="",LEFT(TRIM($A949),5)="Total"),"",IF(OR(IF($M$4="",FALSE,ISNUMBER(SEARCH($M$4,$A949))),IF($M$5="",FALSE,ISNUMBER(SEARCH($M$5,$A949))),IF($M$6="",FALSE,ISNUMBER(SEARCH($M$6,$A949))),IF($M$7="",FALSE,ISNUMBER(SEARCH($M$7,$A949))),IF($M$8="",FALSE,ISNUMBER(SEARCH($M$8,$A949)))),"match","no match"))</f>
        <v/>
      </c>
      <c r="G949" s="12">
        <f>IF(OR(OR($A949="",LEFT(TRIM($A949),5)="Total"),NOT(ISNUMBER($C949)),$C949=0),"",$D949/$C949)</f>
        <v/>
      </c>
      <c r="H949" s="12">
        <f>IF($G949="","",MAX(0,(($D949/$C949)+$M$13^2/(2*$C949))/(1+$M$13^2/$C949)-$M$13*SQRT(($D949/$C949)*(1-$D949/$C949)/$C949+$M$13^2/(4*$C949^2))/(1+$M$13^2/$C949)))</f>
        <v/>
      </c>
      <c r="I949" s="12">
        <f>IF($G949="","",MIN(1,(($D949/$C949)+$M$13^2/(2*$C949))/(1+$M$13^2/$C949)+$M$13*SQRT(($D949/$C949)*(1-$D949/$C949)/$C949+$M$13^2/(4*$C949^2))/(1+$M$13^2/$C949)))</f>
        <v/>
      </c>
      <c r="J949" s="23">
        <f>IF($A949="","",IF(LEFT(TRIM($A949),5)="Total","ignored: a Total row",IF($F949="no match","BLOCK NOW: nothing to do with what you sell",IF($G949="","WATCH: no clicks yet",IF($I949&lt;$M$14,"BLOCK: had a fair chance, confidently below",IF($H949&gt;$M$14,"KEEP: confidently above the benchmark",IF($C949&lt;$M$15,"WATCH: too few clicks to judge","WATCH: undecided")))))))</f>
        <v/>
      </c>
      <c r="K949" s="24">
        <f>IF(OR($A949="",LEFT(TRIM($A949),5)="Total"),0,1)</f>
        <v/>
      </c>
    </row>
    <row r="950">
      <c r="F950" s="23">
        <f>IF(OR($A950="",LEFT(TRIM($A950),5)="Total"),"",IF(OR(IF($M$4="",FALSE,ISNUMBER(SEARCH($M$4,$A950))),IF($M$5="",FALSE,ISNUMBER(SEARCH($M$5,$A950))),IF($M$6="",FALSE,ISNUMBER(SEARCH($M$6,$A950))),IF($M$7="",FALSE,ISNUMBER(SEARCH($M$7,$A950))),IF($M$8="",FALSE,ISNUMBER(SEARCH($M$8,$A950)))),"match","no match"))</f>
        <v/>
      </c>
      <c r="G950" s="12">
        <f>IF(OR(OR($A950="",LEFT(TRIM($A950),5)="Total"),NOT(ISNUMBER($C950)),$C950=0),"",$D950/$C950)</f>
        <v/>
      </c>
      <c r="H950" s="12">
        <f>IF($G950="","",MAX(0,(($D950/$C950)+$M$13^2/(2*$C950))/(1+$M$13^2/$C950)-$M$13*SQRT(($D950/$C950)*(1-$D950/$C950)/$C950+$M$13^2/(4*$C950^2))/(1+$M$13^2/$C950)))</f>
        <v/>
      </c>
      <c r="I950" s="12">
        <f>IF($G950="","",MIN(1,(($D950/$C950)+$M$13^2/(2*$C950))/(1+$M$13^2/$C950)+$M$13*SQRT(($D950/$C950)*(1-$D950/$C950)/$C950+$M$13^2/(4*$C950^2))/(1+$M$13^2/$C950)))</f>
        <v/>
      </c>
      <c r="J950" s="23">
        <f>IF($A950="","",IF(LEFT(TRIM($A950),5)="Total","ignored: a Total row",IF($F950="no match","BLOCK NOW: nothing to do with what you sell",IF($G950="","WATCH: no clicks yet",IF($I950&lt;$M$14,"BLOCK: had a fair chance, confidently below",IF($H950&gt;$M$14,"KEEP: confidently above the benchmark",IF($C950&lt;$M$15,"WATCH: too few clicks to judge","WATCH: undecided")))))))</f>
        <v/>
      </c>
      <c r="K950" s="24">
        <f>IF(OR($A950="",LEFT(TRIM($A950),5)="Total"),0,1)</f>
        <v/>
      </c>
    </row>
    <row r="951">
      <c r="F951" s="23">
        <f>IF(OR($A951="",LEFT(TRIM($A951),5)="Total"),"",IF(OR(IF($M$4="",FALSE,ISNUMBER(SEARCH($M$4,$A951))),IF($M$5="",FALSE,ISNUMBER(SEARCH($M$5,$A951))),IF($M$6="",FALSE,ISNUMBER(SEARCH($M$6,$A951))),IF($M$7="",FALSE,ISNUMBER(SEARCH($M$7,$A951))),IF($M$8="",FALSE,ISNUMBER(SEARCH($M$8,$A951)))),"match","no match"))</f>
        <v/>
      </c>
      <c r="G951" s="12">
        <f>IF(OR(OR($A951="",LEFT(TRIM($A951),5)="Total"),NOT(ISNUMBER($C951)),$C951=0),"",$D951/$C951)</f>
        <v/>
      </c>
      <c r="H951" s="12">
        <f>IF($G951="","",MAX(0,(($D951/$C951)+$M$13^2/(2*$C951))/(1+$M$13^2/$C951)-$M$13*SQRT(($D951/$C951)*(1-$D951/$C951)/$C951+$M$13^2/(4*$C951^2))/(1+$M$13^2/$C951)))</f>
        <v/>
      </c>
      <c r="I951" s="12">
        <f>IF($G951="","",MIN(1,(($D951/$C951)+$M$13^2/(2*$C951))/(1+$M$13^2/$C951)+$M$13*SQRT(($D951/$C951)*(1-$D951/$C951)/$C951+$M$13^2/(4*$C951^2))/(1+$M$13^2/$C951)))</f>
        <v/>
      </c>
      <c r="J951" s="23">
        <f>IF($A951="","",IF(LEFT(TRIM($A951),5)="Total","ignored: a Total row",IF($F951="no match","BLOCK NOW: nothing to do with what you sell",IF($G951="","WATCH: no clicks yet",IF($I951&lt;$M$14,"BLOCK: had a fair chance, confidently below",IF($H951&gt;$M$14,"KEEP: confidently above the benchmark",IF($C951&lt;$M$15,"WATCH: too few clicks to judge","WATCH: undecided")))))))</f>
        <v/>
      </c>
      <c r="K951" s="24">
        <f>IF(OR($A951="",LEFT(TRIM($A951),5)="Total"),0,1)</f>
        <v/>
      </c>
    </row>
    <row r="952">
      <c r="F952" s="23">
        <f>IF(OR($A952="",LEFT(TRIM($A952),5)="Total"),"",IF(OR(IF($M$4="",FALSE,ISNUMBER(SEARCH($M$4,$A952))),IF($M$5="",FALSE,ISNUMBER(SEARCH($M$5,$A952))),IF($M$6="",FALSE,ISNUMBER(SEARCH($M$6,$A952))),IF($M$7="",FALSE,ISNUMBER(SEARCH($M$7,$A952))),IF($M$8="",FALSE,ISNUMBER(SEARCH($M$8,$A952)))),"match","no match"))</f>
        <v/>
      </c>
      <c r="G952" s="12">
        <f>IF(OR(OR($A952="",LEFT(TRIM($A952),5)="Total"),NOT(ISNUMBER($C952)),$C952=0),"",$D952/$C952)</f>
        <v/>
      </c>
      <c r="H952" s="12">
        <f>IF($G952="","",MAX(0,(($D952/$C952)+$M$13^2/(2*$C952))/(1+$M$13^2/$C952)-$M$13*SQRT(($D952/$C952)*(1-$D952/$C952)/$C952+$M$13^2/(4*$C952^2))/(1+$M$13^2/$C952)))</f>
        <v/>
      </c>
      <c r="I952" s="12">
        <f>IF($G952="","",MIN(1,(($D952/$C952)+$M$13^2/(2*$C952))/(1+$M$13^2/$C952)+$M$13*SQRT(($D952/$C952)*(1-$D952/$C952)/$C952+$M$13^2/(4*$C952^2))/(1+$M$13^2/$C952)))</f>
        <v/>
      </c>
      <c r="J952" s="23">
        <f>IF($A952="","",IF(LEFT(TRIM($A952),5)="Total","ignored: a Total row",IF($F952="no match","BLOCK NOW: nothing to do with what you sell",IF($G952="","WATCH: no clicks yet",IF($I952&lt;$M$14,"BLOCK: had a fair chance, confidently below",IF($H952&gt;$M$14,"KEEP: confidently above the benchmark",IF($C952&lt;$M$15,"WATCH: too few clicks to judge","WATCH: undecided")))))))</f>
        <v/>
      </c>
      <c r="K952" s="24">
        <f>IF(OR($A952="",LEFT(TRIM($A952),5)="Total"),0,1)</f>
        <v/>
      </c>
    </row>
    <row r="953">
      <c r="F953" s="23">
        <f>IF(OR($A953="",LEFT(TRIM($A953),5)="Total"),"",IF(OR(IF($M$4="",FALSE,ISNUMBER(SEARCH($M$4,$A953))),IF($M$5="",FALSE,ISNUMBER(SEARCH($M$5,$A953))),IF($M$6="",FALSE,ISNUMBER(SEARCH($M$6,$A953))),IF($M$7="",FALSE,ISNUMBER(SEARCH($M$7,$A953))),IF($M$8="",FALSE,ISNUMBER(SEARCH($M$8,$A953)))),"match","no match"))</f>
        <v/>
      </c>
      <c r="G953" s="12">
        <f>IF(OR(OR($A953="",LEFT(TRIM($A953),5)="Total"),NOT(ISNUMBER($C953)),$C953=0),"",$D953/$C953)</f>
        <v/>
      </c>
      <c r="H953" s="12">
        <f>IF($G953="","",MAX(0,(($D953/$C953)+$M$13^2/(2*$C953))/(1+$M$13^2/$C953)-$M$13*SQRT(($D953/$C953)*(1-$D953/$C953)/$C953+$M$13^2/(4*$C953^2))/(1+$M$13^2/$C953)))</f>
        <v/>
      </c>
      <c r="I953" s="12">
        <f>IF($G953="","",MIN(1,(($D953/$C953)+$M$13^2/(2*$C953))/(1+$M$13^2/$C953)+$M$13*SQRT(($D953/$C953)*(1-$D953/$C953)/$C953+$M$13^2/(4*$C953^2))/(1+$M$13^2/$C953)))</f>
        <v/>
      </c>
      <c r="J953" s="23">
        <f>IF($A953="","",IF(LEFT(TRIM($A953),5)="Total","ignored: a Total row",IF($F953="no match","BLOCK NOW: nothing to do with what you sell",IF($G953="","WATCH: no clicks yet",IF($I953&lt;$M$14,"BLOCK: had a fair chance, confidently below",IF($H953&gt;$M$14,"KEEP: confidently above the benchmark",IF($C953&lt;$M$15,"WATCH: too few clicks to judge","WATCH: undecided")))))))</f>
        <v/>
      </c>
      <c r="K953" s="24">
        <f>IF(OR($A953="",LEFT(TRIM($A953),5)="Total"),0,1)</f>
        <v/>
      </c>
    </row>
    <row r="954">
      <c r="F954" s="23">
        <f>IF(OR($A954="",LEFT(TRIM($A954),5)="Total"),"",IF(OR(IF($M$4="",FALSE,ISNUMBER(SEARCH($M$4,$A954))),IF($M$5="",FALSE,ISNUMBER(SEARCH($M$5,$A954))),IF($M$6="",FALSE,ISNUMBER(SEARCH($M$6,$A954))),IF($M$7="",FALSE,ISNUMBER(SEARCH($M$7,$A954))),IF($M$8="",FALSE,ISNUMBER(SEARCH($M$8,$A954)))),"match","no match"))</f>
        <v/>
      </c>
      <c r="G954" s="12">
        <f>IF(OR(OR($A954="",LEFT(TRIM($A954),5)="Total"),NOT(ISNUMBER($C954)),$C954=0),"",$D954/$C954)</f>
        <v/>
      </c>
      <c r="H954" s="12">
        <f>IF($G954="","",MAX(0,(($D954/$C954)+$M$13^2/(2*$C954))/(1+$M$13^2/$C954)-$M$13*SQRT(($D954/$C954)*(1-$D954/$C954)/$C954+$M$13^2/(4*$C954^2))/(1+$M$13^2/$C954)))</f>
        <v/>
      </c>
      <c r="I954" s="12">
        <f>IF($G954="","",MIN(1,(($D954/$C954)+$M$13^2/(2*$C954))/(1+$M$13^2/$C954)+$M$13*SQRT(($D954/$C954)*(1-$D954/$C954)/$C954+$M$13^2/(4*$C954^2))/(1+$M$13^2/$C954)))</f>
        <v/>
      </c>
      <c r="J954" s="23">
        <f>IF($A954="","",IF(LEFT(TRIM($A954),5)="Total","ignored: a Total row",IF($F954="no match","BLOCK NOW: nothing to do with what you sell",IF($G954="","WATCH: no clicks yet",IF($I954&lt;$M$14,"BLOCK: had a fair chance, confidently below",IF($H954&gt;$M$14,"KEEP: confidently above the benchmark",IF($C954&lt;$M$15,"WATCH: too few clicks to judge","WATCH: undecided")))))))</f>
        <v/>
      </c>
      <c r="K954" s="24">
        <f>IF(OR($A954="",LEFT(TRIM($A954),5)="Total"),0,1)</f>
        <v/>
      </c>
    </row>
    <row r="955">
      <c r="F955" s="23">
        <f>IF(OR($A955="",LEFT(TRIM($A955),5)="Total"),"",IF(OR(IF($M$4="",FALSE,ISNUMBER(SEARCH($M$4,$A955))),IF($M$5="",FALSE,ISNUMBER(SEARCH($M$5,$A955))),IF($M$6="",FALSE,ISNUMBER(SEARCH($M$6,$A955))),IF($M$7="",FALSE,ISNUMBER(SEARCH($M$7,$A955))),IF($M$8="",FALSE,ISNUMBER(SEARCH($M$8,$A955)))),"match","no match"))</f>
        <v/>
      </c>
      <c r="G955" s="12">
        <f>IF(OR(OR($A955="",LEFT(TRIM($A955),5)="Total"),NOT(ISNUMBER($C955)),$C955=0),"",$D955/$C955)</f>
        <v/>
      </c>
      <c r="H955" s="12">
        <f>IF($G955="","",MAX(0,(($D955/$C955)+$M$13^2/(2*$C955))/(1+$M$13^2/$C955)-$M$13*SQRT(($D955/$C955)*(1-$D955/$C955)/$C955+$M$13^2/(4*$C955^2))/(1+$M$13^2/$C955)))</f>
        <v/>
      </c>
      <c r="I955" s="12">
        <f>IF($G955="","",MIN(1,(($D955/$C955)+$M$13^2/(2*$C955))/(1+$M$13^2/$C955)+$M$13*SQRT(($D955/$C955)*(1-$D955/$C955)/$C955+$M$13^2/(4*$C955^2))/(1+$M$13^2/$C955)))</f>
        <v/>
      </c>
      <c r="J955" s="23">
        <f>IF($A955="","",IF(LEFT(TRIM($A955),5)="Total","ignored: a Total row",IF($F955="no match","BLOCK NOW: nothing to do with what you sell",IF($G955="","WATCH: no clicks yet",IF($I955&lt;$M$14,"BLOCK: had a fair chance, confidently below",IF($H955&gt;$M$14,"KEEP: confidently above the benchmark",IF($C955&lt;$M$15,"WATCH: too few clicks to judge","WATCH: undecided")))))))</f>
        <v/>
      </c>
      <c r="K955" s="24">
        <f>IF(OR($A955="",LEFT(TRIM($A955),5)="Total"),0,1)</f>
        <v/>
      </c>
    </row>
    <row r="956">
      <c r="F956" s="23">
        <f>IF(OR($A956="",LEFT(TRIM($A956),5)="Total"),"",IF(OR(IF($M$4="",FALSE,ISNUMBER(SEARCH($M$4,$A956))),IF($M$5="",FALSE,ISNUMBER(SEARCH($M$5,$A956))),IF($M$6="",FALSE,ISNUMBER(SEARCH($M$6,$A956))),IF($M$7="",FALSE,ISNUMBER(SEARCH($M$7,$A956))),IF($M$8="",FALSE,ISNUMBER(SEARCH($M$8,$A956)))),"match","no match"))</f>
        <v/>
      </c>
      <c r="G956" s="12">
        <f>IF(OR(OR($A956="",LEFT(TRIM($A956),5)="Total"),NOT(ISNUMBER($C956)),$C956=0),"",$D956/$C956)</f>
        <v/>
      </c>
      <c r="H956" s="12">
        <f>IF($G956="","",MAX(0,(($D956/$C956)+$M$13^2/(2*$C956))/(1+$M$13^2/$C956)-$M$13*SQRT(($D956/$C956)*(1-$D956/$C956)/$C956+$M$13^2/(4*$C956^2))/(1+$M$13^2/$C956)))</f>
        <v/>
      </c>
      <c r="I956" s="12">
        <f>IF($G956="","",MIN(1,(($D956/$C956)+$M$13^2/(2*$C956))/(1+$M$13^2/$C956)+$M$13*SQRT(($D956/$C956)*(1-$D956/$C956)/$C956+$M$13^2/(4*$C956^2))/(1+$M$13^2/$C956)))</f>
        <v/>
      </c>
      <c r="J956" s="23">
        <f>IF($A956="","",IF(LEFT(TRIM($A956),5)="Total","ignored: a Total row",IF($F956="no match","BLOCK NOW: nothing to do with what you sell",IF($G956="","WATCH: no clicks yet",IF($I956&lt;$M$14,"BLOCK: had a fair chance, confidently below",IF($H956&gt;$M$14,"KEEP: confidently above the benchmark",IF($C956&lt;$M$15,"WATCH: too few clicks to judge","WATCH: undecided")))))))</f>
        <v/>
      </c>
      <c r="K956" s="24">
        <f>IF(OR($A956="",LEFT(TRIM($A956),5)="Total"),0,1)</f>
        <v/>
      </c>
    </row>
    <row r="957">
      <c r="F957" s="23">
        <f>IF(OR($A957="",LEFT(TRIM($A957),5)="Total"),"",IF(OR(IF($M$4="",FALSE,ISNUMBER(SEARCH($M$4,$A957))),IF($M$5="",FALSE,ISNUMBER(SEARCH($M$5,$A957))),IF($M$6="",FALSE,ISNUMBER(SEARCH($M$6,$A957))),IF($M$7="",FALSE,ISNUMBER(SEARCH($M$7,$A957))),IF($M$8="",FALSE,ISNUMBER(SEARCH($M$8,$A957)))),"match","no match"))</f>
        <v/>
      </c>
      <c r="G957" s="12">
        <f>IF(OR(OR($A957="",LEFT(TRIM($A957),5)="Total"),NOT(ISNUMBER($C957)),$C957=0),"",$D957/$C957)</f>
        <v/>
      </c>
      <c r="H957" s="12">
        <f>IF($G957="","",MAX(0,(($D957/$C957)+$M$13^2/(2*$C957))/(1+$M$13^2/$C957)-$M$13*SQRT(($D957/$C957)*(1-$D957/$C957)/$C957+$M$13^2/(4*$C957^2))/(1+$M$13^2/$C957)))</f>
        <v/>
      </c>
      <c r="I957" s="12">
        <f>IF($G957="","",MIN(1,(($D957/$C957)+$M$13^2/(2*$C957))/(1+$M$13^2/$C957)+$M$13*SQRT(($D957/$C957)*(1-$D957/$C957)/$C957+$M$13^2/(4*$C957^2))/(1+$M$13^2/$C957)))</f>
        <v/>
      </c>
      <c r="J957" s="23">
        <f>IF($A957="","",IF(LEFT(TRIM($A957),5)="Total","ignored: a Total row",IF($F957="no match","BLOCK NOW: nothing to do with what you sell",IF($G957="","WATCH: no clicks yet",IF($I957&lt;$M$14,"BLOCK: had a fair chance, confidently below",IF($H957&gt;$M$14,"KEEP: confidently above the benchmark",IF($C957&lt;$M$15,"WATCH: too few clicks to judge","WATCH: undecided")))))))</f>
        <v/>
      </c>
      <c r="K957" s="24">
        <f>IF(OR($A957="",LEFT(TRIM($A957),5)="Total"),0,1)</f>
        <v/>
      </c>
    </row>
    <row r="958">
      <c r="F958" s="23">
        <f>IF(OR($A958="",LEFT(TRIM($A958),5)="Total"),"",IF(OR(IF($M$4="",FALSE,ISNUMBER(SEARCH($M$4,$A958))),IF($M$5="",FALSE,ISNUMBER(SEARCH($M$5,$A958))),IF($M$6="",FALSE,ISNUMBER(SEARCH($M$6,$A958))),IF($M$7="",FALSE,ISNUMBER(SEARCH($M$7,$A958))),IF($M$8="",FALSE,ISNUMBER(SEARCH($M$8,$A958)))),"match","no match"))</f>
        <v/>
      </c>
      <c r="G958" s="12">
        <f>IF(OR(OR($A958="",LEFT(TRIM($A958),5)="Total"),NOT(ISNUMBER($C958)),$C958=0),"",$D958/$C958)</f>
        <v/>
      </c>
      <c r="H958" s="12">
        <f>IF($G958="","",MAX(0,(($D958/$C958)+$M$13^2/(2*$C958))/(1+$M$13^2/$C958)-$M$13*SQRT(($D958/$C958)*(1-$D958/$C958)/$C958+$M$13^2/(4*$C958^2))/(1+$M$13^2/$C958)))</f>
        <v/>
      </c>
      <c r="I958" s="12">
        <f>IF($G958="","",MIN(1,(($D958/$C958)+$M$13^2/(2*$C958))/(1+$M$13^2/$C958)+$M$13*SQRT(($D958/$C958)*(1-$D958/$C958)/$C958+$M$13^2/(4*$C958^2))/(1+$M$13^2/$C958)))</f>
        <v/>
      </c>
      <c r="J958" s="23">
        <f>IF($A958="","",IF(LEFT(TRIM($A958),5)="Total","ignored: a Total row",IF($F958="no match","BLOCK NOW: nothing to do with what you sell",IF($G958="","WATCH: no clicks yet",IF($I958&lt;$M$14,"BLOCK: had a fair chance, confidently below",IF($H958&gt;$M$14,"KEEP: confidently above the benchmark",IF($C958&lt;$M$15,"WATCH: too few clicks to judge","WATCH: undecided")))))))</f>
        <v/>
      </c>
      <c r="K958" s="24">
        <f>IF(OR($A958="",LEFT(TRIM($A958),5)="Total"),0,1)</f>
        <v/>
      </c>
    </row>
    <row r="959">
      <c r="F959" s="23">
        <f>IF(OR($A959="",LEFT(TRIM($A959),5)="Total"),"",IF(OR(IF($M$4="",FALSE,ISNUMBER(SEARCH($M$4,$A959))),IF($M$5="",FALSE,ISNUMBER(SEARCH($M$5,$A959))),IF($M$6="",FALSE,ISNUMBER(SEARCH($M$6,$A959))),IF($M$7="",FALSE,ISNUMBER(SEARCH($M$7,$A959))),IF($M$8="",FALSE,ISNUMBER(SEARCH($M$8,$A959)))),"match","no match"))</f>
        <v/>
      </c>
      <c r="G959" s="12">
        <f>IF(OR(OR($A959="",LEFT(TRIM($A959),5)="Total"),NOT(ISNUMBER($C959)),$C959=0),"",$D959/$C959)</f>
        <v/>
      </c>
      <c r="H959" s="12">
        <f>IF($G959="","",MAX(0,(($D959/$C959)+$M$13^2/(2*$C959))/(1+$M$13^2/$C959)-$M$13*SQRT(($D959/$C959)*(1-$D959/$C959)/$C959+$M$13^2/(4*$C959^2))/(1+$M$13^2/$C959)))</f>
        <v/>
      </c>
      <c r="I959" s="12">
        <f>IF($G959="","",MIN(1,(($D959/$C959)+$M$13^2/(2*$C959))/(1+$M$13^2/$C959)+$M$13*SQRT(($D959/$C959)*(1-$D959/$C959)/$C959+$M$13^2/(4*$C959^2))/(1+$M$13^2/$C959)))</f>
        <v/>
      </c>
      <c r="J959" s="23">
        <f>IF($A959="","",IF(LEFT(TRIM($A959),5)="Total","ignored: a Total row",IF($F959="no match","BLOCK NOW: nothing to do with what you sell",IF($G959="","WATCH: no clicks yet",IF($I959&lt;$M$14,"BLOCK: had a fair chance, confidently below",IF($H959&gt;$M$14,"KEEP: confidently above the benchmark",IF($C959&lt;$M$15,"WATCH: too few clicks to judge","WATCH: undecided")))))))</f>
        <v/>
      </c>
      <c r="K959" s="24">
        <f>IF(OR($A959="",LEFT(TRIM($A959),5)="Total"),0,1)</f>
        <v/>
      </c>
    </row>
    <row r="960">
      <c r="F960" s="23">
        <f>IF(OR($A960="",LEFT(TRIM($A960),5)="Total"),"",IF(OR(IF($M$4="",FALSE,ISNUMBER(SEARCH($M$4,$A960))),IF($M$5="",FALSE,ISNUMBER(SEARCH($M$5,$A960))),IF($M$6="",FALSE,ISNUMBER(SEARCH($M$6,$A960))),IF($M$7="",FALSE,ISNUMBER(SEARCH($M$7,$A960))),IF($M$8="",FALSE,ISNUMBER(SEARCH($M$8,$A960)))),"match","no match"))</f>
        <v/>
      </c>
      <c r="G960" s="12">
        <f>IF(OR(OR($A960="",LEFT(TRIM($A960),5)="Total"),NOT(ISNUMBER($C960)),$C960=0),"",$D960/$C960)</f>
        <v/>
      </c>
      <c r="H960" s="12">
        <f>IF($G960="","",MAX(0,(($D960/$C960)+$M$13^2/(2*$C960))/(1+$M$13^2/$C960)-$M$13*SQRT(($D960/$C960)*(1-$D960/$C960)/$C960+$M$13^2/(4*$C960^2))/(1+$M$13^2/$C960)))</f>
        <v/>
      </c>
      <c r="I960" s="12">
        <f>IF($G960="","",MIN(1,(($D960/$C960)+$M$13^2/(2*$C960))/(1+$M$13^2/$C960)+$M$13*SQRT(($D960/$C960)*(1-$D960/$C960)/$C960+$M$13^2/(4*$C960^2))/(1+$M$13^2/$C960)))</f>
        <v/>
      </c>
      <c r="J960" s="23">
        <f>IF($A960="","",IF(LEFT(TRIM($A960),5)="Total","ignored: a Total row",IF($F960="no match","BLOCK NOW: nothing to do with what you sell",IF($G960="","WATCH: no clicks yet",IF($I960&lt;$M$14,"BLOCK: had a fair chance, confidently below",IF($H960&gt;$M$14,"KEEP: confidently above the benchmark",IF($C960&lt;$M$15,"WATCH: too few clicks to judge","WATCH: undecided")))))))</f>
        <v/>
      </c>
      <c r="K960" s="24">
        <f>IF(OR($A960="",LEFT(TRIM($A960),5)="Total"),0,1)</f>
        <v/>
      </c>
    </row>
    <row r="961">
      <c r="F961" s="23">
        <f>IF(OR($A961="",LEFT(TRIM($A961),5)="Total"),"",IF(OR(IF($M$4="",FALSE,ISNUMBER(SEARCH($M$4,$A961))),IF($M$5="",FALSE,ISNUMBER(SEARCH($M$5,$A961))),IF($M$6="",FALSE,ISNUMBER(SEARCH($M$6,$A961))),IF($M$7="",FALSE,ISNUMBER(SEARCH($M$7,$A961))),IF($M$8="",FALSE,ISNUMBER(SEARCH($M$8,$A961)))),"match","no match"))</f>
        <v/>
      </c>
      <c r="G961" s="12">
        <f>IF(OR(OR($A961="",LEFT(TRIM($A961),5)="Total"),NOT(ISNUMBER($C961)),$C961=0),"",$D961/$C961)</f>
        <v/>
      </c>
      <c r="H961" s="12">
        <f>IF($G961="","",MAX(0,(($D961/$C961)+$M$13^2/(2*$C961))/(1+$M$13^2/$C961)-$M$13*SQRT(($D961/$C961)*(1-$D961/$C961)/$C961+$M$13^2/(4*$C961^2))/(1+$M$13^2/$C961)))</f>
        <v/>
      </c>
      <c r="I961" s="12">
        <f>IF($G961="","",MIN(1,(($D961/$C961)+$M$13^2/(2*$C961))/(1+$M$13^2/$C961)+$M$13*SQRT(($D961/$C961)*(1-$D961/$C961)/$C961+$M$13^2/(4*$C961^2))/(1+$M$13^2/$C961)))</f>
        <v/>
      </c>
      <c r="J961" s="23">
        <f>IF($A961="","",IF(LEFT(TRIM($A961),5)="Total","ignored: a Total row",IF($F961="no match","BLOCK NOW: nothing to do with what you sell",IF($G961="","WATCH: no clicks yet",IF($I961&lt;$M$14,"BLOCK: had a fair chance, confidently below",IF($H961&gt;$M$14,"KEEP: confidently above the benchmark",IF($C961&lt;$M$15,"WATCH: too few clicks to judge","WATCH: undecided")))))))</f>
        <v/>
      </c>
      <c r="K961" s="24">
        <f>IF(OR($A961="",LEFT(TRIM($A961),5)="Total"),0,1)</f>
        <v/>
      </c>
    </row>
    <row r="962">
      <c r="F962" s="23">
        <f>IF(OR($A962="",LEFT(TRIM($A962),5)="Total"),"",IF(OR(IF($M$4="",FALSE,ISNUMBER(SEARCH($M$4,$A962))),IF($M$5="",FALSE,ISNUMBER(SEARCH($M$5,$A962))),IF($M$6="",FALSE,ISNUMBER(SEARCH($M$6,$A962))),IF($M$7="",FALSE,ISNUMBER(SEARCH($M$7,$A962))),IF($M$8="",FALSE,ISNUMBER(SEARCH($M$8,$A962)))),"match","no match"))</f>
        <v/>
      </c>
      <c r="G962" s="12">
        <f>IF(OR(OR($A962="",LEFT(TRIM($A962),5)="Total"),NOT(ISNUMBER($C962)),$C962=0),"",$D962/$C962)</f>
        <v/>
      </c>
      <c r="H962" s="12">
        <f>IF($G962="","",MAX(0,(($D962/$C962)+$M$13^2/(2*$C962))/(1+$M$13^2/$C962)-$M$13*SQRT(($D962/$C962)*(1-$D962/$C962)/$C962+$M$13^2/(4*$C962^2))/(1+$M$13^2/$C962)))</f>
        <v/>
      </c>
      <c r="I962" s="12">
        <f>IF($G962="","",MIN(1,(($D962/$C962)+$M$13^2/(2*$C962))/(1+$M$13^2/$C962)+$M$13*SQRT(($D962/$C962)*(1-$D962/$C962)/$C962+$M$13^2/(4*$C962^2))/(1+$M$13^2/$C962)))</f>
        <v/>
      </c>
      <c r="J962" s="23">
        <f>IF($A962="","",IF(LEFT(TRIM($A962),5)="Total","ignored: a Total row",IF($F962="no match","BLOCK NOW: nothing to do with what you sell",IF($G962="","WATCH: no clicks yet",IF($I962&lt;$M$14,"BLOCK: had a fair chance, confidently below",IF($H962&gt;$M$14,"KEEP: confidently above the benchmark",IF($C962&lt;$M$15,"WATCH: too few clicks to judge","WATCH: undecided")))))))</f>
        <v/>
      </c>
      <c r="K962" s="24">
        <f>IF(OR($A962="",LEFT(TRIM($A962),5)="Total"),0,1)</f>
        <v/>
      </c>
    </row>
    <row r="963">
      <c r="F963" s="23">
        <f>IF(OR($A963="",LEFT(TRIM($A963),5)="Total"),"",IF(OR(IF($M$4="",FALSE,ISNUMBER(SEARCH($M$4,$A963))),IF($M$5="",FALSE,ISNUMBER(SEARCH($M$5,$A963))),IF($M$6="",FALSE,ISNUMBER(SEARCH($M$6,$A963))),IF($M$7="",FALSE,ISNUMBER(SEARCH($M$7,$A963))),IF($M$8="",FALSE,ISNUMBER(SEARCH($M$8,$A963)))),"match","no match"))</f>
        <v/>
      </c>
      <c r="G963" s="12">
        <f>IF(OR(OR($A963="",LEFT(TRIM($A963),5)="Total"),NOT(ISNUMBER($C963)),$C963=0),"",$D963/$C963)</f>
        <v/>
      </c>
      <c r="H963" s="12">
        <f>IF($G963="","",MAX(0,(($D963/$C963)+$M$13^2/(2*$C963))/(1+$M$13^2/$C963)-$M$13*SQRT(($D963/$C963)*(1-$D963/$C963)/$C963+$M$13^2/(4*$C963^2))/(1+$M$13^2/$C963)))</f>
        <v/>
      </c>
      <c r="I963" s="12">
        <f>IF($G963="","",MIN(1,(($D963/$C963)+$M$13^2/(2*$C963))/(1+$M$13^2/$C963)+$M$13*SQRT(($D963/$C963)*(1-$D963/$C963)/$C963+$M$13^2/(4*$C963^2))/(1+$M$13^2/$C963)))</f>
        <v/>
      </c>
      <c r="J963" s="23">
        <f>IF($A963="","",IF(LEFT(TRIM($A963),5)="Total","ignored: a Total row",IF($F963="no match","BLOCK NOW: nothing to do with what you sell",IF($G963="","WATCH: no clicks yet",IF($I963&lt;$M$14,"BLOCK: had a fair chance, confidently below",IF($H963&gt;$M$14,"KEEP: confidently above the benchmark",IF($C963&lt;$M$15,"WATCH: too few clicks to judge","WATCH: undecided")))))))</f>
        <v/>
      </c>
      <c r="K963" s="24">
        <f>IF(OR($A963="",LEFT(TRIM($A963),5)="Total"),0,1)</f>
        <v/>
      </c>
    </row>
    <row r="964">
      <c r="F964" s="23">
        <f>IF(OR($A964="",LEFT(TRIM($A964),5)="Total"),"",IF(OR(IF($M$4="",FALSE,ISNUMBER(SEARCH($M$4,$A964))),IF($M$5="",FALSE,ISNUMBER(SEARCH($M$5,$A964))),IF($M$6="",FALSE,ISNUMBER(SEARCH($M$6,$A964))),IF($M$7="",FALSE,ISNUMBER(SEARCH($M$7,$A964))),IF($M$8="",FALSE,ISNUMBER(SEARCH($M$8,$A964)))),"match","no match"))</f>
        <v/>
      </c>
      <c r="G964" s="12">
        <f>IF(OR(OR($A964="",LEFT(TRIM($A964),5)="Total"),NOT(ISNUMBER($C964)),$C964=0),"",$D964/$C964)</f>
        <v/>
      </c>
      <c r="H964" s="12">
        <f>IF($G964="","",MAX(0,(($D964/$C964)+$M$13^2/(2*$C964))/(1+$M$13^2/$C964)-$M$13*SQRT(($D964/$C964)*(1-$D964/$C964)/$C964+$M$13^2/(4*$C964^2))/(1+$M$13^2/$C964)))</f>
        <v/>
      </c>
      <c r="I964" s="12">
        <f>IF($G964="","",MIN(1,(($D964/$C964)+$M$13^2/(2*$C964))/(1+$M$13^2/$C964)+$M$13*SQRT(($D964/$C964)*(1-$D964/$C964)/$C964+$M$13^2/(4*$C964^2))/(1+$M$13^2/$C964)))</f>
        <v/>
      </c>
      <c r="J964" s="23">
        <f>IF($A964="","",IF(LEFT(TRIM($A964),5)="Total","ignored: a Total row",IF($F964="no match","BLOCK NOW: nothing to do with what you sell",IF($G964="","WATCH: no clicks yet",IF($I964&lt;$M$14,"BLOCK: had a fair chance, confidently below",IF($H964&gt;$M$14,"KEEP: confidently above the benchmark",IF($C964&lt;$M$15,"WATCH: too few clicks to judge","WATCH: undecided")))))))</f>
        <v/>
      </c>
      <c r="K964" s="24">
        <f>IF(OR($A964="",LEFT(TRIM($A964),5)="Total"),0,1)</f>
        <v/>
      </c>
    </row>
    <row r="965">
      <c r="F965" s="23">
        <f>IF(OR($A965="",LEFT(TRIM($A965),5)="Total"),"",IF(OR(IF($M$4="",FALSE,ISNUMBER(SEARCH($M$4,$A965))),IF($M$5="",FALSE,ISNUMBER(SEARCH($M$5,$A965))),IF($M$6="",FALSE,ISNUMBER(SEARCH($M$6,$A965))),IF($M$7="",FALSE,ISNUMBER(SEARCH($M$7,$A965))),IF($M$8="",FALSE,ISNUMBER(SEARCH($M$8,$A965)))),"match","no match"))</f>
        <v/>
      </c>
      <c r="G965" s="12">
        <f>IF(OR(OR($A965="",LEFT(TRIM($A965),5)="Total"),NOT(ISNUMBER($C965)),$C965=0),"",$D965/$C965)</f>
        <v/>
      </c>
      <c r="H965" s="12">
        <f>IF($G965="","",MAX(0,(($D965/$C965)+$M$13^2/(2*$C965))/(1+$M$13^2/$C965)-$M$13*SQRT(($D965/$C965)*(1-$D965/$C965)/$C965+$M$13^2/(4*$C965^2))/(1+$M$13^2/$C965)))</f>
        <v/>
      </c>
      <c r="I965" s="12">
        <f>IF($G965="","",MIN(1,(($D965/$C965)+$M$13^2/(2*$C965))/(1+$M$13^2/$C965)+$M$13*SQRT(($D965/$C965)*(1-$D965/$C965)/$C965+$M$13^2/(4*$C965^2))/(1+$M$13^2/$C965)))</f>
        <v/>
      </c>
      <c r="J965" s="23">
        <f>IF($A965="","",IF(LEFT(TRIM($A965),5)="Total","ignored: a Total row",IF($F965="no match","BLOCK NOW: nothing to do with what you sell",IF($G965="","WATCH: no clicks yet",IF($I965&lt;$M$14,"BLOCK: had a fair chance, confidently below",IF($H965&gt;$M$14,"KEEP: confidently above the benchmark",IF($C965&lt;$M$15,"WATCH: too few clicks to judge","WATCH: undecided")))))))</f>
        <v/>
      </c>
      <c r="K965" s="24">
        <f>IF(OR($A965="",LEFT(TRIM($A965),5)="Total"),0,1)</f>
        <v/>
      </c>
    </row>
    <row r="966">
      <c r="F966" s="23">
        <f>IF(OR($A966="",LEFT(TRIM($A966),5)="Total"),"",IF(OR(IF($M$4="",FALSE,ISNUMBER(SEARCH($M$4,$A966))),IF($M$5="",FALSE,ISNUMBER(SEARCH($M$5,$A966))),IF($M$6="",FALSE,ISNUMBER(SEARCH($M$6,$A966))),IF($M$7="",FALSE,ISNUMBER(SEARCH($M$7,$A966))),IF($M$8="",FALSE,ISNUMBER(SEARCH($M$8,$A966)))),"match","no match"))</f>
        <v/>
      </c>
      <c r="G966" s="12">
        <f>IF(OR(OR($A966="",LEFT(TRIM($A966),5)="Total"),NOT(ISNUMBER($C966)),$C966=0),"",$D966/$C966)</f>
        <v/>
      </c>
      <c r="H966" s="12">
        <f>IF($G966="","",MAX(0,(($D966/$C966)+$M$13^2/(2*$C966))/(1+$M$13^2/$C966)-$M$13*SQRT(($D966/$C966)*(1-$D966/$C966)/$C966+$M$13^2/(4*$C966^2))/(1+$M$13^2/$C966)))</f>
        <v/>
      </c>
      <c r="I966" s="12">
        <f>IF($G966="","",MIN(1,(($D966/$C966)+$M$13^2/(2*$C966))/(1+$M$13^2/$C966)+$M$13*SQRT(($D966/$C966)*(1-$D966/$C966)/$C966+$M$13^2/(4*$C966^2))/(1+$M$13^2/$C966)))</f>
        <v/>
      </c>
      <c r="J966" s="23">
        <f>IF($A966="","",IF(LEFT(TRIM($A966),5)="Total","ignored: a Total row",IF($F966="no match","BLOCK NOW: nothing to do with what you sell",IF($G966="","WATCH: no clicks yet",IF($I966&lt;$M$14,"BLOCK: had a fair chance, confidently below",IF($H966&gt;$M$14,"KEEP: confidently above the benchmark",IF($C966&lt;$M$15,"WATCH: too few clicks to judge","WATCH: undecided")))))))</f>
        <v/>
      </c>
      <c r="K966" s="24">
        <f>IF(OR($A966="",LEFT(TRIM($A966),5)="Total"),0,1)</f>
        <v/>
      </c>
    </row>
    <row r="967">
      <c r="F967" s="23">
        <f>IF(OR($A967="",LEFT(TRIM($A967),5)="Total"),"",IF(OR(IF($M$4="",FALSE,ISNUMBER(SEARCH($M$4,$A967))),IF($M$5="",FALSE,ISNUMBER(SEARCH($M$5,$A967))),IF($M$6="",FALSE,ISNUMBER(SEARCH($M$6,$A967))),IF($M$7="",FALSE,ISNUMBER(SEARCH($M$7,$A967))),IF($M$8="",FALSE,ISNUMBER(SEARCH($M$8,$A967)))),"match","no match"))</f>
        <v/>
      </c>
      <c r="G967" s="12">
        <f>IF(OR(OR($A967="",LEFT(TRIM($A967),5)="Total"),NOT(ISNUMBER($C967)),$C967=0),"",$D967/$C967)</f>
        <v/>
      </c>
      <c r="H967" s="12">
        <f>IF($G967="","",MAX(0,(($D967/$C967)+$M$13^2/(2*$C967))/(1+$M$13^2/$C967)-$M$13*SQRT(($D967/$C967)*(1-$D967/$C967)/$C967+$M$13^2/(4*$C967^2))/(1+$M$13^2/$C967)))</f>
        <v/>
      </c>
      <c r="I967" s="12">
        <f>IF($G967="","",MIN(1,(($D967/$C967)+$M$13^2/(2*$C967))/(1+$M$13^2/$C967)+$M$13*SQRT(($D967/$C967)*(1-$D967/$C967)/$C967+$M$13^2/(4*$C967^2))/(1+$M$13^2/$C967)))</f>
        <v/>
      </c>
      <c r="J967" s="23">
        <f>IF($A967="","",IF(LEFT(TRIM($A967),5)="Total","ignored: a Total row",IF($F967="no match","BLOCK NOW: nothing to do with what you sell",IF($G967="","WATCH: no clicks yet",IF($I967&lt;$M$14,"BLOCK: had a fair chance, confidently below",IF($H967&gt;$M$14,"KEEP: confidently above the benchmark",IF($C967&lt;$M$15,"WATCH: too few clicks to judge","WATCH: undecided")))))))</f>
        <v/>
      </c>
      <c r="K967" s="24">
        <f>IF(OR($A967="",LEFT(TRIM($A967),5)="Total"),0,1)</f>
        <v/>
      </c>
    </row>
    <row r="968">
      <c r="F968" s="23">
        <f>IF(OR($A968="",LEFT(TRIM($A968),5)="Total"),"",IF(OR(IF($M$4="",FALSE,ISNUMBER(SEARCH($M$4,$A968))),IF($M$5="",FALSE,ISNUMBER(SEARCH($M$5,$A968))),IF($M$6="",FALSE,ISNUMBER(SEARCH($M$6,$A968))),IF($M$7="",FALSE,ISNUMBER(SEARCH($M$7,$A968))),IF($M$8="",FALSE,ISNUMBER(SEARCH($M$8,$A968)))),"match","no match"))</f>
        <v/>
      </c>
      <c r="G968" s="12">
        <f>IF(OR(OR($A968="",LEFT(TRIM($A968),5)="Total"),NOT(ISNUMBER($C968)),$C968=0),"",$D968/$C968)</f>
        <v/>
      </c>
      <c r="H968" s="12">
        <f>IF($G968="","",MAX(0,(($D968/$C968)+$M$13^2/(2*$C968))/(1+$M$13^2/$C968)-$M$13*SQRT(($D968/$C968)*(1-$D968/$C968)/$C968+$M$13^2/(4*$C968^2))/(1+$M$13^2/$C968)))</f>
        <v/>
      </c>
      <c r="I968" s="12">
        <f>IF($G968="","",MIN(1,(($D968/$C968)+$M$13^2/(2*$C968))/(1+$M$13^2/$C968)+$M$13*SQRT(($D968/$C968)*(1-$D968/$C968)/$C968+$M$13^2/(4*$C968^2))/(1+$M$13^2/$C968)))</f>
        <v/>
      </c>
      <c r="J968" s="23">
        <f>IF($A968="","",IF(LEFT(TRIM($A968),5)="Total","ignored: a Total row",IF($F968="no match","BLOCK NOW: nothing to do with what you sell",IF($G968="","WATCH: no clicks yet",IF($I968&lt;$M$14,"BLOCK: had a fair chance, confidently below",IF($H968&gt;$M$14,"KEEP: confidently above the benchmark",IF($C968&lt;$M$15,"WATCH: too few clicks to judge","WATCH: undecided")))))))</f>
        <v/>
      </c>
      <c r="K968" s="24">
        <f>IF(OR($A968="",LEFT(TRIM($A968),5)="Total"),0,1)</f>
        <v/>
      </c>
    </row>
    <row r="969">
      <c r="F969" s="23">
        <f>IF(OR($A969="",LEFT(TRIM($A969),5)="Total"),"",IF(OR(IF($M$4="",FALSE,ISNUMBER(SEARCH($M$4,$A969))),IF($M$5="",FALSE,ISNUMBER(SEARCH($M$5,$A969))),IF($M$6="",FALSE,ISNUMBER(SEARCH($M$6,$A969))),IF($M$7="",FALSE,ISNUMBER(SEARCH($M$7,$A969))),IF($M$8="",FALSE,ISNUMBER(SEARCH($M$8,$A969)))),"match","no match"))</f>
        <v/>
      </c>
      <c r="G969" s="12">
        <f>IF(OR(OR($A969="",LEFT(TRIM($A969),5)="Total"),NOT(ISNUMBER($C969)),$C969=0),"",$D969/$C969)</f>
        <v/>
      </c>
      <c r="H969" s="12">
        <f>IF($G969="","",MAX(0,(($D969/$C969)+$M$13^2/(2*$C969))/(1+$M$13^2/$C969)-$M$13*SQRT(($D969/$C969)*(1-$D969/$C969)/$C969+$M$13^2/(4*$C969^2))/(1+$M$13^2/$C969)))</f>
        <v/>
      </c>
      <c r="I969" s="12">
        <f>IF($G969="","",MIN(1,(($D969/$C969)+$M$13^2/(2*$C969))/(1+$M$13^2/$C969)+$M$13*SQRT(($D969/$C969)*(1-$D969/$C969)/$C969+$M$13^2/(4*$C969^2))/(1+$M$13^2/$C969)))</f>
        <v/>
      </c>
      <c r="J969" s="23">
        <f>IF($A969="","",IF(LEFT(TRIM($A969),5)="Total","ignored: a Total row",IF($F969="no match","BLOCK NOW: nothing to do with what you sell",IF($G969="","WATCH: no clicks yet",IF($I969&lt;$M$14,"BLOCK: had a fair chance, confidently below",IF($H969&gt;$M$14,"KEEP: confidently above the benchmark",IF($C969&lt;$M$15,"WATCH: too few clicks to judge","WATCH: undecided")))))))</f>
        <v/>
      </c>
      <c r="K969" s="24">
        <f>IF(OR($A969="",LEFT(TRIM($A969),5)="Total"),0,1)</f>
        <v/>
      </c>
    </row>
    <row r="970">
      <c r="F970" s="23">
        <f>IF(OR($A970="",LEFT(TRIM($A970),5)="Total"),"",IF(OR(IF($M$4="",FALSE,ISNUMBER(SEARCH($M$4,$A970))),IF($M$5="",FALSE,ISNUMBER(SEARCH($M$5,$A970))),IF($M$6="",FALSE,ISNUMBER(SEARCH($M$6,$A970))),IF($M$7="",FALSE,ISNUMBER(SEARCH($M$7,$A970))),IF($M$8="",FALSE,ISNUMBER(SEARCH($M$8,$A970)))),"match","no match"))</f>
        <v/>
      </c>
      <c r="G970" s="12">
        <f>IF(OR(OR($A970="",LEFT(TRIM($A970),5)="Total"),NOT(ISNUMBER($C970)),$C970=0),"",$D970/$C970)</f>
        <v/>
      </c>
      <c r="H970" s="12">
        <f>IF($G970="","",MAX(0,(($D970/$C970)+$M$13^2/(2*$C970))/(1+$M$13^2/$C970)-$M$13*SQRT(($D970/$C970)*(1-$D970/$C970)/$C970+$M$13^2/(4*$C970^2))/(1+$M$13^2/$C970)))</f>
        <v/>
      </c>
      <c r="I970" s="12">
        <f>IF($G970="","",MIN(1,(($D970/$C970)+$M$13^2/(2*$C970))/(1+$M$13^2/$C970)+$M$13*SQRT(($D970/$C970)*(1-$D970/$C970)/$C970+$M$13^2/(4*$C970^2))/(1+$M$13^2/$C970)))</f>
        <v/>
      </c>
      <c r="J970" s="23">
        <f>IF($A970="","",IF(LEFT(TRIM($A970),5)="Total","ignored: a Total row",IF($F970="no match","BLOCK NOW: nothing to do with what you sell",IF($G970="","WATCH: no clicks yet",IF($I970&lt;$M$14,"BLOCK: had a fair chance, confidently below",IF($H970&gt;$M$14,"KEEP: confidently above the benchmark",IF($C970&lt;$M$15,"WATCH: too few clicks to judge","WATCH: undecided")))))))</f>
        <v/>
      </c>
      <c r="K970" s="24">
        <f>IF(OR($A970="",LEFT(TRIM($A970),5)="Total"),0,1)</f>
        <v/>
      </c>
    </row>
    <row r="971">
      <c r="F971" s="23">
        <f>IF(OR($A971="",LEFT(TRIM($A971),5)="Total"),"",IF(OR(IF($M$4="",FALSE,ISNUMBER(SEARCH($M$4,$A971))),IF($M$5="",FALSE,ISNUMBER(SEARCH($M$5,$A971))),IF($M$6="",FALSE,ISNUMBER(SEARCH($M$6,$A971))),IF($M$7="",FALSE,ISNUMBER(SEARCH($M$7,$A971))),IF($M$8="",FALSE,ISNUMBER(SEARCH($M$8,$A971)))),"match","no match"))</f>
        <v/>
      </c>
      <c r="G971" s="12">
        <f>IF(OR(OR($A971="",LEFT(TRIM($A971),5)="Total"),NOT(ISNUMBER($C971)),$C971=0),"",$D971/$C971)</f>
        <v/>
      </c>
      <c r="H971" s="12">
        <f>IF($G971="","",MAX(0,(($D971/$C971)+$M$13^2/(2*$C971))/(1+$M$13^2/$C971)-$M$13*SQRT(($D971/$C971)*(1-$D971/$C971)/$C971+$M$13^2/(4*$C971^2))/(1+$M$13^2/$C971)))</f>
        <v/>
      </c>
      <c r="I971" s="12">
        <f>IF($G971="","",MIN(1,(($D971/$C971)+$M$13^2/(2*$C971))/(1+$M$13^2/$C971)+$M$13*SQRT(($D971/$C971)*(1-$D971/$C971)/$C971+$M$13^2/(4*$C971^2))/(1+$M$13^2/$C971)))</f>
        <v/>
      </c>
      <c r="J971" s="23">
        <f>IF($A971="","",IF(LEFT(TRIM($A971),5)="Total","ignored: a Total row",IF($F971="no match","BLOCK NOW: nothing to do with what you sell",IF($G971="","WATCH: no clicks yet",IF($I971&lt;$M$14,"BLOCK: had a fair chance, confidently below",IF($H971&gt;$M$14,"KEEP: confidently above the benchmark",IF($C971&lt;$M$15,"WATCH: too few clicks to judge","WATCH: undecided")))))))</f>
        <v/>
      </c>
      <c r="K971" s="24">
        <f>IF(OR($A971="",LEFT(TRIM($A971),5)="Total"),0,1)</f>
        <v/>
      </c>
    </row>
    <row r="972">
      <c r="F972" s="23">
        <f>IF(OR($A972="",LEFT(TRIM($A972),5)="Total"),"",IF(OR(IF($M$4="",FALSE,ISNUMBER(SEARCH($M$4,$A972))),IF($M$5="",FALSE,ISNUMBER(SEARCH($M$5,$A972))),IF($M$6="",FALSE,ISNUMBER(SEARCH($M$6,$A972))),IF($M$7="",FALSE,ISNUMBER(SEARCH($M$7,$A972))),IF($M$8="",FALSE,ISNUMBER(SEARCH($M$8,$A972)))),"match","no match"))</f>
        <v/>
      </c>
      <c r="G972" s="12">
        <f>IF(OR(OR($A972="",LEFT(TRIM($A972),5)="Total"),NOT(ISNUMBER($C972)),$C972=0),"",$D972/$C972)</f>
        <v/>
      </c>
      <c r="H972" s="12">
        <f>IF($G972="","",MAX(0,(($D972/$C972)+$M$13^2/(2*$C972))/(1+$M$13^2/$C972)-$M$13*SQRT(($D972/$C972)*(1-$D972/$C972)/$C972+$M$13^2/(4*$C972^2))/(1+$M$13^2/$C972)))</f>
        <v/>
      </c>
      <c r="I972" s="12">
        <f>IF($G972="","",MIN(1,(($D972/$C972)+$M$13^2/(2*$C972))/(1+$M$13^2/$C972)+$M$13*SQRT(($D972/$C972)*(1-$D972/$C972)/$C972+$M$13^2/(4*$C972^2))/(1+$M$13^2/$C972)))</f>
        <v/>
      </c>
      <c r="J972" s="23">
        <f>IF($A972="","",IF(LEFT(TRIM($A972),5)="Total","ignored: a Total row",IF($F972="no match","BLOCK NOW: nothing to do with what you sell",IF($G972="","WATCH: no clicks yet",IF($I972&lt;$M$14,"BLOCK: had a fair chance, confidently below",IF($H972&gt;$M$14,"KEEP: confidently above the benchmark",IF($C972&lt;$M$15,"WATCH: too few clicks to judge","WATCH: undecided")))))))</f>
        <v/>
      </c>
      <c r="K972" s="24">
        <f>IF(OR($A972="",LEFT(TRIM($A972),5)="Total"),0,1)</f>
        <v/>
      </c>
    </row>
    <row r="973">
      <c r="F973" s="23">
        <f>IF(OR($A973="",LEFT(TRIM($A973),5)="Total"),"",IF(OR(IF($M$4="",FALSE,ISNUMBER(SEARCH($M$4,$A973))),IF($M$5="",FALSE,ISNUMBER(SEARCH($M$5,$A973))),IF($M$6="",FALSE,ISNUMBER(SEARCH($M$6,$A973))),IF($M$7="",FALSE,ISNUMBER(SEARCH($M$7,$A973))),IF($M$8="",FALSE,ISNUMBER(SEARCH($M$8,$A973)))),"match","no match"))</f>
        <v/>
      </c>
      <c r="G973" s="12">
        <f>IF(OR(OR($A973="",LEFT(TRIM($A973),5)="Total"),NOT(ISNUMBER($C973)),$C973=0),"",$D973/$C973)</f>
        <v/>
      </c>
      <c r="H973" s="12">
        <f>IF($G973="","",MAX(0,(($D973/$C973)+$M$13^2/(2*$C973))/(1+$M$13^2/$C973)-$M$13*SQRT(($D973/$C973)*(1-$D973/$C973)/$C973+$M$13^2/(4*$C973^2))/(1+$M$13^2/$C973)))</f>
        <v/>
      </c>
      <c r="I973" s="12">
        <f>IF($G973="","",MIN(1,(($D973/$C973)+$M$13^2/(2*$C973))/(1+$M$13^2/$C973)+$M$13*SQRT(($D973/$C973)*(1-$D973/$C973)/$C973+$M$13^2/(4*$C973^2))/(1+$M$13^2/$C973)))</f>
        <v/>
      </c>
      <c r="J973" s="23">
        <f>IF($A973="","",IF(LEFT(TRIM($A973),5)="Total","ignored: a Total row",IF($F973="no match","BLOCK NOW: nothing to do with what you sell",IF($G973="","WATCH: no clicks yet",IF($I973&lt;$M$14,"BLOCK: had a fair chance, confidently below",IF($H973&gt;$M$14,"KEEP: confidently above the benchmark",IF($C973&lt;$M$15,"WATCH: too few clicks to judge","WATCH: undecided")))))))</f>
        <v/>
      </c>
      <c r="K973" s="24">
        <f>IF(OR($A973="",LEFT(TRIM($A973),5)="Total"),0,1)</f>
        <v/>
      </c>
    </row>
    <row r="974">
      <c r="F974" s="23">
        <f>IF(OR($A974="",LEFT(TRIM($A974),5)="Total"),"",IF(OR(IF($M$4="",FALSE,ISNUMBER(SEARCH($M$4,$A974))),IF($M$5="",FALSE,ISNUMBER(SEARCH($M$5,$A974))),IF($M$6="",FALSE,ISNUMBER(SEARCH($M$6,$A974))),IF($M$7="",FALSE,ISNUMBER(SEARCH($M$7,$A974))),IF($M$8="",FALSE,ISNUMBER(SEARCH($M$8,$A974)))),"match","no match"))</f>
        <v/>
      </c>
      <c r="G974" s="12">
        <f>IF(OR(OR($A974="",LEFT(TRIM($A974),5)="Total"),NOT(ISNUMBER($C974)),$C974=0),"",$D974/$C974)</f>
        <v/>
      </c>
      <c r="H974" s="12">
        <f>IF($G974="","",MAX(0,(($D974/$C974)+$M$13^2/(2*$C974))/(1+$M$13^2/$C974)-$M$13*SQRT(($D974/$C974)*(1-$D974/$C974)/$C974+$M$13^2/(4*$C974^2))/(1+$M$13^2/$C974)))</f>
        <v/>
      </c>
      <c r="I974" s="12">
        <f>IF($G974="","",MIN(1,(($D974/$C974)+$M$13^2/(2*$C974))/(1+$M$13^2/$C974)+$M$13*SQRT(($D974/$C974)*(1-$D974/$C974)/$C974+$M$13^2/(4*$C974^2))/(1+$M$13^2/$C974)))</f>
        <v/>
      </c>
      <c r="J974" s="23">
        <f>IF($A974="","",IF(LEFT(TRIM($A974),5)="Total","ignored: a Total row",IF($F974="no match","BLOCK NOW: nothing to do with what you sell",IF($G974="","WATCH: no clicks yet",IF($I974&lt;$M$14,"BLOCK: had a fair chance, confidently below",IF($H974&gt;$M$14,"KEEP: confidently above the benchmark",IF($C974&lt;$M$15,"WATCH: too few clicks to judge","WATCH: undecided")))))))</f>
        <v/>
      </c>
      <c r="K974" s="24">
        <f>IF(OR($A974="",LEFT(TRIM($A974),5)="Total"),0,1)</f>
        <v/>
      </c>
    </row>
    <row r="975">
      <c r="F975" s="23">
        <f>IF(OR($A975="",LEFT(TRIM($A975),5)="Total"),"",IF(OR(IF($M$4="",FALSE,ISNUMBER(SEARCH($M$4,$A975))),IF($M$5="",FALSE,ISNUMBER(SEARCH($M$5,$A975))),IF($M$6="",FALSE,ISNUMBER(SEARCH($M$6,$A975))),IF($M$7="",FALSE,ISNUMBER(SEARCH($M$7,$A975))),IF($M$8="",FALSE,ISNUMBER(SEARCH($M$8,$A975)))),"match","no match"))</f>
        <v/>
      </c>
      <c r="G975" s="12">
        <f>IF(OR(OR($A975="",LEFT(TRIM($A975),5)="Total"),NOT(ISNUMBER($C975)),$C975=0),"",$D975/$C975)</f>
        <v/>
      </c>
      <c r="H975" s="12">
        <f>IF($G975="","",MAX(0,(($D975/$C975)+$M$13^2/(2*$C975))/(1+$M$13^2/$C975)-$M$13*SQRT(($D975/$C975)*(1-$D975/$C975)/$C975+$M$13^2/(4*$C975^2))/(1+$M$13^2/$C975)))</f>
        <v/>
      </c>
      <c r="I975" s="12">
        <f>IF($G975="","",MIN(1,(($D975/$C975)+$M$13^2/(2*$C975))/(1+$M$13^2/$C975)+$M$13*SQRT(($D975/$C975)*(1-$D975/$C975)/$C975+$M$13^2/(4*$C975^2))/(1+$M$13^2/$C975)))</f>
        <v/>
      </c>
      <c r="J975" s="23">
        <f>IF($A975="","",IF(LEFT(TRIM($A975),5)="Total","ignored: a Total row",IF($F975="no match","BLOCK NOW: nothing to do with what you sell",IF($G975="","WATCH: no clicks yet",IF($I975&lt;$M$14,"BLOCK: had a fair chance, confidently below",IF($H975&gt;$M$14,"KEEP: confidently above the benchmark",IF($C975&lt;$M$15,"WATCH: too few clicks to judge","WATCH: undecided")))))))</f>
        <v/>
      </c>
      <c r="K975" s="24">
        <f>IF(OR($A975="",LEFT(TRIM($A975),5)="Total"),0,1)</f>
        <v/>
      </c>
    </row>
    <row r="976">
      <c r="F976" s="23">
        <f>IF(OR($A976="",LEFT(TRIM($A976),5)="Total"),"",IF(OR(IF($M$4="",FALSE,ISNUMBER(SEARCH($M$4,$A976))),IF($M$5="",FALSE,ISNUMBER(SEARCH($M$5,$A976))),IF($M$6="",FALSE,ISNUMBER(SEARCH($M$6,$A976))),IF($M$7="",FALSE,ISNUMBER(SEARCH($M$7,$A976))),IF($M$8="",FALSE,ISNUMBER(SEARCH($M$8,$A976)))),"match","no match"))</f>
        <v/>
      </c>
      <c r="G976" s="12">
        <f>IF(OR(OR($A976="",LEFT(TRIM($A976),5)="Total"),NOT(ISNUMBER($C976)),$C976=0),"",$D976/$C976)</f>
        <v/>
      </c>
      <c r="H976" s="12">
        <f>IF($G976="","",MAX(0,(($D976/$C976)+$M$13^2/(2*$C976))/(1+$M$13^2/$C976)-$M$13*SQRT(($D976/$C976)*(1-$D976/$C976)/$C976+$M$13^2/(4*$C976^2))/(1+$M$13^2/$C976)))</f>
        <v/>
      </c>
      <c r="I976" s="12">
        <f>IF($G976="","",MIN(1,(($D976/$C976)+$M$13^2/(2*$C976))/(1+$M$13^2/$C976)+$M$13*SQRT(($D976/$C976)*(1-$D976/$C976)/$C976+$M$13^2/(4*$C976^2))/(1+$M$13^2/$C976)))</f>
        <v/>
      </c>
      <c r="J976" s="23">
        <f>IF($A976="","",IF(LEFT(TRIM($A976),5)="Total","ignored: a Total row",IF($F976="no match","BLOCK NOW: nothing to do with what you sell",IF($G976="","WATCH: no clicks yet",IF($I976&lt;$M$14,"BLOCK: had a fair chance, confidently below",IF($H976&gt;$M$14,"KEEP: confidently above the benchmark",IF($C976&lt;$M$15,"WATCH: too few clicks to judge","WATCH: undecided")))))))</f>
        <v/>
      </c>
      <c r="K976" s="24">
        <f>IF(OR($A976="",LEFT(TRIM($A976),5)="Total"),0,1)</f>
        <v/>
      </c>
    </row>
    <row r="977">
      <c r="F977" s="23">
        <f>IF(OR($A977="",LEFT(TRIM($A977),5)="Total"),"",IF(OR(IF($M$4="",FALSE,ISNUMBER(SEARCH($M$4,$A977))),IF($M$5="",FALSE,ISNUMBER(SEARCH($M$5,$A977))),IF($M$6="",FALSE,ISNUMBER(SEARCH($M$6,$A977))),IF($M$7="",FALSE,ISNUMBER(SEARCH($M$7,$A977))),IF($M$8="",FALSE,ISNUMBER(SEARCH($M$8,$A977)))),"match","no match"))</f>
        <v/>
      </c>
      <c r="G977" s="12">
        <f>IF(OR(OR($A977="",LEFT(TRIM($A977),5)="Total"),NOT(ISNUMBER($C977)),$C977=0),"",$D977/$C977)</f>
        <v/>
      </c>
      <c r="H977" s="12">
        <f>IF($G977="","",MAX(0,(($D977/$C977)+$M$13^2/(2*$C977))/(1+$M$13^2/$C977)-$M$13*SQRT(($D977/$C977)*(1-$D977/$C977)/$C977+$M$13^2/(4*$C977^2))/(1+$M$13^2/$C977)))</f>
        <v/>
      </c>
      <c r="I977" s="12">
        <f>IF($G977="","",MIN(1,(($D977/$C977)+$M$13^2/(2*$C977))/(1+$M$13^2/$C977)+$M$13*SQRT(($D977/$C977)*(1-$D977/$C977)/$C977+$M$13^2/(4*$C977^2))/(1+$M$13^2/$C977)))</f>
        <v/>
      </c>
      <c r="J977" s="23">
        <f>IF($A977="","",IF(LEFT(TRIM($A977),5)="Total","ignored: a Total row",IF($F977="no match","BLOCK NOW: nothing to do with what you sell",IF($G977="","WATCH: no clicks yet",IF($I977&lt;$M$14,"BLOCK: had a fair chance, confidently below",IF($H977&gt;$M$14,"KEEP: confidently above the benchmark",IF($C977&lt;$M$15,"WATCH: too few clicks to judge","WATCH: undecided")))))))</f>
        <v/>
      </c>
      <c r="K977" s="24">
        <f>IF(OR($A977="",LEFT(TRIM($A977),5)="Total"),0,1)</f>
        <v/>
      </c>
    </row>
    <row r="978">
      <c r="F978" s="23">
        <f>IF(OR($A978="",LEFT(TRIM($A978),5)="Total"),"",IF(OR(IF($M$4="",FALSE,ISNUMBER(SEARCH($M$4,$A978))),IF($M$5="",FALSE,ISNUMBER(SEARCH($M$5,$A978))),IF($M$6="",FALSE,ISNUMBER(SEARCH($M$6,$A978))),IF($M$7="",FALSE,ISNUMBER(SEARCH($M$7,$A978))),IF($M$8="",FALSE,ISNUMBER(SEARCH($M$8,$A978)))),"match","no match"))</f>
        <v/>
      </c>
      <c r="G978" s="12">
        <f>IF(OR(OR($A978="",LEFT(TRIM($A978),5)="Total"),NOT(ISNUMBER($C978)),$C978=0),"",$D978/$C978)</f>
        <v/>
      </c>
      <c r="H978" s="12">
        <f>IF($G978="","",MAX(0,(($D978/$C978)+$M$13^2/(2*$C978))/(1+$M$13^2/$C978)-$M$13*SQRT(($D978/$C978)*(1-$D978/$C978)/$C978+$M$13^2/(4*$C978^2))/(1+$M$13^2/$C978)))</f>
        <v/>
      </c>
      <c r="I978" s="12">
        <f>IF($G978="","",MIN(1,(($D978/$C978)+$M$13^2/(2*$C978))/(1+$M$13^2/$C978)+$M$13*SQRT(($D978/$C978)*(1-$D978/$C978)/$C978+$M$13^2/(4*$C978^2))/(1+$M$13^2/$C978)))</f>
        <v/>
      </c>
      <c r="J978" s="23">
        <f>IF($A978="","",IF(LEFT(TRIM($A978),5)="Total","ignored: a Total row",IF($F978="no match","BLOCK NOW: nothing to do with what you sell",IF($G978="","WATCH: no clicks yet",IF($I978&lt;$M$14,"BLOCK: had a fair chance, confidently below",IF($H978&gt;$M$14,"KEEP: confidently above the benchmark",IF($C978&lt;$M$15,"WATCH: too few clicks to judge","WATCH: undecided")))))))</f>
        <v/>
      </c>
      <c r="K978" s="24">
        <f>IF(OR($A978="",LEFT(TRIM($A978),5)="Total"),0,1)</f>
        <v/>
      </c>
    </row>
    <row r="979">
      <c r="F979" s="23">
        <f>IF(OR($A979="",LEFT(TRIM($A979),5)="Total"),"",IF(OR(IF($M$4="",FALSE,ISNUMBER(SEARCH($M$4,$A979))),IF($M$5="",FALSE,ISNUMBER(SEARCH($M$5,$A979))),IF($M$6="",FALSE,ISNUMBER(SEARCH($M$6,$A979))),IF($M$7="",FALSE,ISNUMBER(SEARCH($M$7,$A979))),IF($M$8="",FALSE,ISNUMBER(SEARCH($M$8,$A979)))),"match","no match"))</f>
        <v/>
      </c>
      <c r="G979" s="12">
        <f>IF(OR(OR($A979="",LEFT(TRIM($A979),5)="Total"),NOT(ISNUMBER($C979)),$C979=0),"",$D979/$C979)</f>
        <v/>
      </c>
      <c r="H979" s="12">
        <f>IF($G979="","",MAX(0,(($D979/$C979)+$M$13^2/(2*$C979))/(1+$M$13^2/$C979)-$M$13*SQRT(($D979/$C979)*(1-$D979/$C979)/$C979+$M$13^2/(4*$C979^2))/(1+$M$13^2/$C979)))</f>
        <v/>
      </c>
      <c r="I979" s="12">
        <f>IF($G979="","",MIN(1,(($D979/$C979)+$M$13^2/(2*$C979))/(1+$M$13^2/$C979)+$M$13*SQRT(($D979/$C979)*(1-$D979/$C979)/$C979+$M$13^2/(4*$C979^2))/(1+$M$13^2/$C979)))</f>
        <v/>
      </c>
      <c r="J979" s="23">
        <f>IF($A979="","",IF(LEFT(TRIM($A979),5)="Total","ignored: a Total row",IF($F979="no match","BLOCK NOW: nothing to do with what you sell",IF($G979="","WATCH: no clicks yet",IF($I979&lt;$M$14,"BLOCK: had a fair chance, confidently below",IF($H979&gt;$M$14,"KEEP: confidently above the benchmark",IF($C979&lt;$M$15,"WATCH: too few clicks to judge","WATCH: undecided")))))))</f>
        <v/>
      </c>
      <c r="K979" s="24">
        <f>IF(OR($A979="",LEFT(TRIM($A979),5)="Total"),0,1)</f>
        <v/>
      </c>
    </row>
    <row r="980">
      <c r="F980" s="23">
        <f>IF(OR($A980="",LEFT(TRIM($A980),5)="Total"),"",IF(OR(IF($M$4="",FALSE,ISNUMBER(SEARCH($M$4,$A980))),IF($M$5="",FALSE,ISNUMBER(SEARCH($M$5,$A980))),IF($M$6="",FALSE,ISNUMBER(SEARCH($M$6,$A980))),IF($M$7="",FALSE,ISNUMBER(SEARCH($M$7,$A980))),IF($M$8="",FALSE,ISNUMBER(SEARCH($M$8,$A980)))),"match","no match"))</f>
        <v/>
      </c>
      <c r="G980" s="12">
        <f>IF(OR(OR($A980="",LEFT(TRIM($A980),5)="Total"),NOT(ISNUMBER($C980)),$C980=0),"",$D980/$C980)</f>
        <v/>
      </c>
      <c r="H980" s="12">
        <f>IF($G980="","",MAX(0,(($D980/$C980)+$M$13^2/(2*$C980))/(1+$M$13^2/$C980)-$M$13*SQRT(($D980/$C980)*(1-$D980/$C980)/$C980+$M$13^2/(4*$C980^2))/(1+$M$13^2/$C980)))</f>
        <v/>
      </c>
      <c r="I980" s="12">
        <f>IF($G980="","",MIN(1,(($D980/$C980)+$M$13^2/(2*$C980))/(1+$M$13^2/$C980)+$M$13*SQRT(($D980/$C980)*(1-$D980/$C980)/$C980+$M$13^2/(4*$C980^2))/(1+$M$13^2/$C980)))</f>
        <v/>
      </c>
      <c r="J980" s="23">
        <f>IF($A980="","",IF(LEFT(TRIM($A980),5)="Total","ignored: a Total row",IF($F980="no match","BLOCK NOW: nothing to do with what you sell",IF($G980="","WATCH: no clicks yet",IF($I980&lt;$M$14,"BLOCK: had a fair chance, confidently below",IF($H980&gt;$M$14,"KEEP: confidently above the benchmark",IF($C980&lt;$M$15,"WATCH: too few clicks to judge","WATCH: undecided")))))))</f>
        <v/>
      </c>
      <c r="K980" s="24">
        <f>IF(OR($A980="",LEFT(TRIM($A980),5)="Total"),0,1)</f>
        <v/>
      </c>
    </row>
    <row r="981">
      <c r="F981" s="23">
        <f>IF(OR($A981="",LEFT(TRIM($A981),5)="Total"),"",IF(OR(IF($M$4="",FALSE,ISNUMBER(SEARCH($M$4,$A981))),IF($M$5="",FALSE,ISNUMBER(SEARCH($M$5,$A981))),IF($M$6="",FALSE,ISNUMBER(SEARCH($M$6,$A981))),IF($M$7="",FALSE,ISNUMBER(SEARCH($M$7,$A981))),IF($M$8="",FALSE,ISNUMBER(SEARCH($M$8,$A981)))),"match","no match"))</f>
        <v/>
      </c>
      <c r="G981" s="12">
        <f>IF(OR(OR($A981="",LEFT(TRIM($A981),5)="Total"),NOT(ISNUMBER($C981)),$C981=0),"",$D981/$C981)</f>
        <v/>
      </c>
      <c r="H981" s="12">
        <f>IF($G981="","",MAX(0,(($D981/$C981)+$M$13^2/(2*$C981))/(1+$M$13^2/$C981)-$M$13*SQRT(($D981/$C981)*(1-$D981/$C981)/$C981+$M$13^2/(4*$C981^2))/(1+$M$13^2/$C981)))</f>
        <v/>
      </c>
      <c r="I981" s="12">
        <f>IF($G981="","",MIN(1,(($D981/$C981)+$M$13^2/(2*$C981))/(1+$M$13^2/$C981)+$M$13*SQRT(($D981/$C981)*(1-$D981/$C981)/$C981+$M$13^2/(4*$C981^2))/(1+$M$13^2/$C981)))</f>
        <v/>
      </c>
      <c r="J981" s="23">
        <f>IF($A981="","",IF(LEFT(TRIM($A981),5)="Total","ignored: a Total row",IF($F981="no match","BLOCK NOW: nothing to do with what you sell",IF($G981="","WATCH: no clicks yet",IF($I981&lt;$M$14,"BLOCK: had a fair chance, confidently below",IF($H981&gt;$M$14,"KEEP: confidently above the benchmark",IF($C981&lt;$M$15,"WATCH: too few clicks to judge","WATCH: undecided")))))))</f>
        <v/>
      </c>
      <c r="K981" s="24">
        <f>IF(OR($A981="",LEFT(TRIM($A981),5)="Total"),0,1)</f>
        <v/>
      </c>
    </row>
    <row r="982">
      <c r="F982" s="23">
        <f>IF(OR($A982="",LEFT(TRIM($A982),5)="Total"),"",IF(OR(IF($M$4="",FALSE,ISNUMBER(SEARCH($M$4,$A982))),IF($M$5="",FALSE,ISNUMBER(SEARCH($M$5,$A982))),IF($M$6="",FALSE,ISNUMBER(SEARCH($M$6,$A982))),IF($M$7="",FALSE,ISNUMBER(SEARCH($M$7,$A982))),IF($M$8="",FALSE,ISNUMBER(SEARCH($M$8,$A982)))),"match","no match"))</f>
        <v/>
      </c>
      <c r="G982" s="12">
        <f>IF(OR(OR($A982="",LEFT(TRIM($A982),5)="Total"),NOT(ISNUMBER($C982)),$C982=0),"",$D982/$C982)</f>
        <v/>
      </c>
      <c r="H982" s="12">
        <f>IF($G982="","",MAX(0,(($D982/$C982)+$M$13^2/(2*$C982))/(1+$M$13^2/$C982)-$M$13*SQRT(($D982/$C982)*(1-$D982/$C982)/$C982+$M$13^2/(4*$C982^2))/(1+$M$13^2/$C982)))</f>
        <v/>
      </c>
      <c r="I982" s="12">
        <f>IF($G982="","",MIN(1,(($D982/$C982)+$M$13^2/(2*$C982))/(1+$M$13^2/$C982)+$M$13*SQRT(($D982/$C982)*(1-$D982/$C982)/$C982+$M$13^2/(4*$C982^2))/(1+$M$13^2/$C982)))</f>
        <v/>
      </c>
      <c r="J982" s="23">
        <f>IF($A982="","",IF(LEFT(TRIM($A982),5)="Total","ignored: a Total row",IF($F982="no match","BLOCK NOW: nothing to do with what you sell",IF($G982="","WATCH: no clicks yet",IF($I982&lt;$M$14,"BLOCK: had a fair chance, confidently below",IF($H982&gt;$M$14,"KEEP: confidently above the benchmark",IF($C982&lt;$M$15,"WATCH: too few clicks to judge","WATCH: undecided")))))))</f>
        <v/>
      </c>
      <c r="K982" s="24">
        <f>IF(OR($A982="",LEFT(TRIM($A982),5)="Total"),0,1)</f>
        <v/>
      </c>
    </row>
    <row r="983">
      <c r="F983" s="23">
        <f>IF(OR($A983="",LEFT(TRIM($A983),5)="Total"),"",IF(OR(IF($M$4="",FALSE,ISNUMBER(SEARCH($M$4,$A983))),IF($M$5="",FALSE,ISNUMBER(SEARCH($M$5,$A983))),IF($M$6="",FALSE,ISNUMBER(SEARCH($M$6,$A983))),IF($M$7="",FALSE,ISNUMBER(SEARCH($M$7,$A983))),IF($M$8="",FALSE,ISNUMBER(SEARCH($M$8,$A983)))),"match","no match"))</f>
        <v/>
      </c>
      <c r="G983" s="12">
        <f>IF(OR(OR($A983="",LEFT(TRIM($A983),5)="Total"),NOT(ISNUMBER($C983)),$C983=0),"",$D983/$C983)</f>
        <v/>
      </c>
      <c r="H983" s="12">
        <f>IF($G983="","",MAX(0,(($D983/$C983)+$M$13^2/(2*$C983))/(1+$M$13^2/$C983)-$M$13*SQRT(($D983/$C983)*(1-$D983/$C983)/$C983+$M$13^2/(4*$C983^2))/(1+$M$13^2/$C983)))</f>
        <v/>
      </c>
      <c r="I983" s="12">
        <f>IF($G983="","",MIN(1,(($D983/$C983)+$M$13^2/(2*$C983))/(1+$M$13^2/$C983)+$M$13*SQRT(($D983/$C983)*(1-$D983/$C983)/$C983+$M$13^2/(4*$C983^2))/(1+$M$13^2/$C983)))</f>
        <v/>
      </c>
      <c r="J983" s="23">
        <f>IF($A983="","",IF(LEFT(TRIM($A983),5)="Total","ignored: a Total row",IF($F983="no match","BLOCK NOW: nothing to do with what you sell",IF($G983="","WATCH: no clicks yet",IF($I983&lt;$M$14,"BLOCK: had a fair chance, confidently below",IF($H983&gt;$M$14,"KEEP: confidently above the benchmark",IF($C983&lt;$M$15,"WATCH: too few clicks to judge","WATCH: undecided")))))))</f>
        <v/>
      </c>
      <c r="K983" s="24">
        <f>IF(OR($A983="",LEFT(TRIM($A983),5)="Total"),0,1)</f>
        <v/>
      </c>
    </row>
    <row r="984">
      <c r="F984" s="23">
        <f>IF(OR($A984="",LEFT(TRIM($A984),5)="Total"),"",IF(OR(IF($M$4="",FALSE,ISNUMBER(SEARCH($M$4,$A984))),IF($M$5="",FALSE,ISNUMBER(SEARCH($M$5,$A984))),IF($M$6="",FALSE,ISNUMBER(SEARCH($M$6,$A984))),IF($M$7="",FALSE,ISNUMBER(SEARCH($M$7,$A984))),IF($M$8="",FALSE,ISNUMBER(SEARCH($M$8,$A984)))),"match","no match"))</f>
        <v/>
      </c>
      <c r="G984" s="12">
        <f>IF(OR(OR($A984="",LEFT(TRIM($A984),5)="Total"),NOT(ISNUMBER($C984)),$C984=0),"",$D984/$C984)</f>
        <v/>
      </c>
      <c r="H984" s="12">
        <f>IF($G984="","",MAX(0,(($D984/$C984)+$M$13^2/(2*$C984))/(1+$M$13^2/$C984)-$M$13*SQRT(($D984/$C984)*(1-$D984/$C984)/$C984+$M$13^2/(4*$C984^2))/(1+$M$13^2/$C984)))</f>
        <v/>
      </c>
      <c r="I984" s="12">
        <f>IF($G984="","",MIN(1,(($D984/$C984)+$M$13^2/(2*$C984))/(1+$M$13^2/$C984)+$M$13*SQRT(($D984/$C984)*(1-$D984/$C984)/$C984+$M$13^2/(4*$C984^2))/(1+$M$13^2/$C984)))</f>
        <v/>
      </c>
      <c r="J984" s="23">
        <f>IF($A984="","",IF(LEFT(TRIM($A984),5)="Total","ignored: a Total row",IF($F984="no match","BLOCK NOW: nothing to do with what you sell",IF($G984="","WATCH: no clicks yet",IF($I984&lt;$M$14,"BLOCK: had a fair chance, confidently below",IF($H984&gt;$M$14,"KEEP: confidently above the benchmark",IF($C984&lt;$M$15,"WATCH: too few clicks to judge","WATCH: undecided")))))))</f>
        <v/>
      </c>
      <c r="K984" s="24">
        <f>IF(OR($A984="",LEFT(TRIM($A984),5)="Total"),0,1)</f>
        <v/>
      </c>
    </row>
    <row r="985">
      <c r="F985" s="23">
        <f>IF(OR($A985="",LEFT(TRIM($A985),5)="Total"),"",IF(OR(IF($M$4="",FALSE,ISNUMBER(SEARCH($M$4,$A985))),IF($M$5="",FALSE,ISNUMBER(SEARCH($M$5,$A985))),IF($M$6="",FALSE,ISNUMBER(SEARCH($M$6,$A985))),IF($M$7="",FALSE,ISNUMBER(SEARCH($M$7,$A985))),IF($M$8="",FALSE,ISNUMBER(SEARCH($M$8,$A985)))),"match","no match"))</f>
        <v/>
      </c>
      <c r="G985" s="12">
        <f>IF(OR(OR($A985="",LEFT(TRIM($A985),5)="Total"),NOT(ISNUMBER($C985)),$C985=0),"",$D985/$C985)</f>
        <v/>
      </c>
      <c r="H985" s="12">
        <f>IF($G985="","",MAX(0,(($D985/$C985)+$M$13^2/(2*$C985))/(1+$M$13^2/$C985)-$M$13*SQRT(($D985/$C985)*(1-$D985/$C985)/$C985+$M$13^2/(4*$C985^2))/(1+$M$13^2/$C985)))</f>
        <v/>
      </c>
      <c r="I985" s="12">
        <f>IF($G985="","",MIN(1,(($D985/$C985)+$M$13^2/(2*$C985))/(1+$M$13^2/$C985)+$M$13*SQRT(($D985/$C985)*(1-$D985/$C985)/$C985+$M$13^2/(4*$C985^2))/(1+$M$13^2/$C985)))</f>
        <v/>
      </c>
      <c r="J985" s="23">
        <f>IF($A985="","",IF(LEFT(TRIM($A985),5)="Total","ignored: a Total row",IF($F985="no match","BLOCK NOW: nothing to do with what you sell",IF($G985="","WATCH: no clicks yet",IF($I985&lt;$M$14,"BLOCK: had a fair chance, confidently below",IF($H985&gt;$M$14,"KEEP: confidently above the benchmark",IF($C985&lt;$M$15,"WATCH: too few clicks to judge","WATCH: undecided")))))))</f>
        <v/>
      </c>
      <c r="K985" s="24">
        <f>IF(OR($A985="",LEFT(TRIM($A985),5)="Total"),0,1)</f>
        <v/>
      </c>
    </row>
    <row r="986">
      <c r="F986" s="23">
        <f>IF(OR($A986="",LEFT(TRIM($A986),5)="Total"),"",IF(OR(IF($M$4="",FALSE,ISNUMBER(SEARCH($M$4,$A986))),IF($M$5="",FALSE,ISNUMBER(SEARCH($M$5,$A986))),IF($M$6="",FALSE,ISNUMBER(SEARCH($M$6,$A986))),IF($M$7="",FALSE,ISNUMBER(SEARCH($M$7,$A986))),IF($M$8="",FALSE,ISNUMBER(SEARCH($M$8,$A986)))),"match","no match"))</f>
        <v/>
      </c>
      <c r="G986" s="12">
        <f>IF(OR(OR($A986="",LEFT(TRIM($A986),5)="Total"),NOT(ISNUMBER($C986)),$C986=0),"",$D986/$C986)</f>
        <v/>
      </c>
      <c r="H986" s="12">
        <f>IF($G986="","",MAX(0,(($D986/$C986)+$M$13^2/(2*$C986))/(1+$M$13^2/$C986)-$M$13*SQRT(($D986/$C986)*(1-$D986/$C986)/$C986+$M$13^2/(4*$C986^2))/(1+$M$13^2/$C986)))</f>
        <v/>
      </c>
      <c r="I986" s="12">
        <f>IF($G986="","",MIN(1,(($D986/$C986)+$M$13^2/(2*$C986))/(1+$M$13^2/$C986)+$M$13*SQRT(($D986/$C986)*(1-$D986/$C986)/$C986+$M$13^2/(4*$C986^2))/(1+$M$13^2/$C986)))</f>
        <v/>
      </c>
      <c r="J986" s="23">
        <f>IF($A986="","",IF(LEFT(TRIM($A986),5)="Total","ignored: a Total row",IF($F986="no match","BLOCK NOW: nothing to do with what you sell",IF($G986="","WATCH: no clicks yet",IF($I986&lt;$M$14,"BLOCK: had a fair chance, confidently below",IF($H986&gt;$M$14,"KEEP: confidently above the benchmark",IF($C986&lt;$M$15,"WATCH: too few clicks to judge","WATCH: undecided")))))))</f>
        <v/>
      </c>
      <c r="K986" s="24">
        <f>IF(OR($A986="",LEFT(TRIM($A986),5)="Total"),0,1)</f>
        <v/>
      </c>
    </row>
    <row r="987">
      <c r="F987" s="23">
        <f>IF(OR($A987="",LEFT(TRIM($A987),5)="Total"),"",IF(OR(IF($M$4="",FALSE,ISNUMBER(SEARCH($M$4,$A987))),IF($M$5="",FALSE,ISNUMBER(SEARCH($M$5,$A987))),IF($M$6="",FALSE,ISNUMBER(SEARCH($M$6,$A987))),IF($M$7="",FALSE,ISNUMBER(SEARCH($M$7,$A987))),IF($M$8="",FALSE,ISNUMBER(SEARCH($M$8,$A987)))),"match","no match"))</f>
        <v/>
      </c>
      <c r="G987" s="12">
        <f>IF(OR(OR($A987="",LEFT(TRIM($A987),5)="Total"),NOT(ISNUMBER($C987)),$C987=0),"",$D987/$C987)</f>
        <v/>
      </c>
      <c r="H987" s="12">
        <f>IF($G987="","",MAX(0,(($D987/$C987)+$M$13^2/(2*$C987))/(1+$M$13^2/$C987)-$M$13*SQRT(($D987/$C987)*(1-$D987/$C987)/$C987+$M$13^2/(4*$C987^2))/(1+$M$13^2/$C987)))</f>
        <v/>
      </c>
      <c r="I987" s="12">
        <f>IF($G987="","",MIN(1,(($D987/$C987)+$M$13^2/(2*$C987))/(1+$M$13^2/$C987)+$M$13*SQRT(($D987/$C987)*(1-$D987/$C987)/$C987+$M$13^2/(4*$C987^2))/(1+$M$13^2/$C987)))</f>
        <v/>
      </c>
      <c r="J987" s="23">
        <f>IF($A987="","",IF(LEFT(TRIM($A987),5)="Total","ignored: a Total row",IF($F987="no match","BLOCK NOW: nothing to do with what you sell",IF($G987="","WATCH: no clicks yet",IF($I987&lt;$M$14,"BLOCK: had a fair chance, confidently below",IF($H987&gt;$M$14,"KEEP: confidently above the benchmark",IF($C987&lt;$M$15,"WATCH: too few clicks to judge","WATCH: undecided")))))))</f>
        <v/>
      </c>
      <c r="K987" s="24">
        <f>IF(OR($A987="",LEFT(TRIM($A987),5)="Total"),0,1)</f>
        <v/>
      </c>
    </row>
    <row r="988">
      <c r="F988" s="23">
        <f>IF(OR($A988="",LEFT(TRIM($A988),5)="Total"),"",IF(OR(IF($M$4="",FALSE,ISNUMBER(SEARCH($M$4,$A988))),IF($M$5="",FALSE,ISNUMBER(SEARCH($M$5,$A988))),IF($M$6="",FALSE,ISNUMBER(SEARCH($M$6,$A988))),IF($M$7="",FALSE,ISNUMBER(SEARCH($M$7,$A988))),IF($M$8="",FALSE,ISNUMBER(SEARCH($M$8,$A988)))),"match","no match"))</f>
        <v/>
      </c>
      <c r="G988" s="12">
        <f>IF(OR(OR($A988="",LEFT(TRIM($A988),5)="Total"),NOT(ISNUMBER($C988)),$C988=0),"",$D988/$C988)</f>
        <v/>
      </c>
      <c r="H988" s="12">
        <f>IF($G988="","",MAX(0,(($D988/$C988)+$M$13^2/(2*$C988))/(1+$M$13^2/$C988)-$M$13*SQRT(($D988/$C988)*(1-$D988/$C988)/$C988+$M$13^2/(4*$C988^2))/(1+$M$13^2/$C988)))</f>
        <v/>
      </c>
      <c r="I988" s="12">
        <f>IF($G988="","",MIN(1,(($D988/$C988)+$M$13^2/(2*$C988))/(1+$M$13^2/$C988)+$M$13*SQRT(($D988/$C988)*(1-$D988/$C988)/$C988+$M$13^2/(4*$C988^2))/(1+$M$13^2/$C988)))</f>
        <v/>
      </c>
      <c r="J988" s="23">
        <f>IF($A988="","",IF(LEFT(TRIM($A988),5)="Total","ignored: a Total row",IF($F988="no match","BLOCK NOW: nothing to do with what you sell",IF($G988="","WATCH: no clicks yet",IF($I988&lt;$M$14,"BLOCK: had a fair chance, confidently below",IF($H988&gt;$M$14,"KEEP: confidently above the benchmark",IF($C988&lt;$M$15,"WATCH: too few clicks to judge","WATCH: undecided")))))))</f>
        <v/>
      </c>
      <c r="K988" s="24">
        <f>IF(OR($A988="",LEFT(TRIM($A988),5)="Total"),0,1)</f>
        <v/>
      </c>
    </row>
    <row r="989">
      <c r="F989" s="23">
        <f>IF(OR($A989="",LEFT(TRIM($A989),5)="Total"),"",IF(OR(IF($M$4="",FALSE,ISNUMBER(SEARCH($M$4,$A989))),IF($M$5="",FALSE,ISNUMBER(SEARCH($M$5,$A989))),IF($M$6="",FALSE,ISNUMBER(SEARCH($M$6,$A989))),IF($M$7="",FALSE,ISNUMBER(SEARCH($M$7,$A989))),IF($M$8="",FALSE,ISNUMBER(SEARCH($M$8,$A989)))),"match","no match"))</f>
        <v/>
      </c>
      <c r="G989" s="12">
        <f>IF(OR(OR($A989="",LEFT(TRIM($A989),5)="Total"),NOT(ISNUMBER($C989)),$C989=0),"",$D989/$C989)</f>
        <v/>
      </c>
      <c r="H989" s="12">
        <f>IF($G989="","",MAX(0,(($D989/$C989)+$M$13^2/(2*$C989))/(1+$M$13^2/$C989)-$M$13*SQRT(($D989/$C989)*(1-$D989/$C989)/$C989+$M$13^2/(4*$C989^2))/(1+$M$13^2/$C989)))</f>
        <v/>
      </c>
      <c r="I989" s="12">
        <f>IF($G989="","",MIN(1,(($D989/$C989)+$M$13^2/(2*$C989))/(1+$M$13^2/$C989)+$M$13*SQRT(($D989/$C989)*(1-$D989/$C989)/$C989+$M$13^2/(4*$C989^2))/(1+$M$13^2/$C989)))</f>
        <v/>
      </c>
      <c r="J989" s="23">
        <f>IF($A989="","",IF(LEFT(TRIM($A989),5)="Total","ignored: a Total row",IF($F989="no match","BLOCK NOW: nothing to do with what you sell",IF($G989="","WATCH: no clicks yet",IF($I989&lt;$M$14,"BLOCK: had a fair chance, confidently below",IF($H989&gt;$M$14,"KEEP: confidently above the benchmark",IF($C989&lt;$M$15,"WATCH: too few clicks to judge","WATCH: undecided")))))))</f>
        <v/>
      </c>
      <c r="K989" s="24">
        <f>IF(OR($A989="",LEFT(TRIM($A989),5)="Total"),0,1)</f>
        <v/>
      </c>
    </row>
    <row r="990">
      <c r="F990" s="23">
        <f>IF(OR($A990="",LEFT(TRIM($A990),5)="Total"),"",IF(OR(IF($M$4="",FALSE,ISNUMBER(SEARCH($M$4,$A990))),IF($M$5="",FALSE,ISNUMBER(SEARCH($M$5,$A990))),IF($M$6="",FALSE,ISNUMBER(SEARCH($M$6,$A990))),IF($M$7="",FALSE,ISNUMBER(SEARCH($M$7,$A990))),IF($M$8="",FALSE,ISNUMBER(SEARCH($M$8,$A990)))),"match","no match"))</f>
        <v/>
      </c>
      <c r="G990" s="12">
        <f>IF(OR(OR($A990="",LEFT(TRIM($A990),5)="Total"),NOT(ISNUMBER($C990)),$C990=0),"",$D990/$C990)</f>
        <v/>
      </c>
      <c r="H990" s="12">
        <f>IF($G990="","",MAX(0,(($D990/$C990)+$M$13^2/(2*$C990))/(1+$M$13^2/$C990)-$M$13*SQRT(($D990/$C990)*(1-$D990/$C990)/$C990+$M$13^2/(4*$C990^2))/(1+$M$13^2/$C990)))</f>
        <v/>
      </c>
      <c r="I990" s="12">
        <f>IF($G990="","",MIN(1,(($D990/$C990)+$M$13^2/(2*$C990))/(1+$M$13^2/$C990)+$M$13*SQRT(($D990/$C990)*(1-$D990/$C990)/$C990+$M$13^2/(4*$C990^2))/(1+$M$13^2/$C990)))</f>
        <v/>
      </c>
      <c r="J990" s="23">
        <f>IF($A990="","",IF(LEFT(TRIM($A990),5)="Total","ignored: a Total row",IF($F990="no match","BLOCK NOW: nothing to do with what you sell",IF($G990="","WATCH: no clicks yet",IF($I990&lt;$M$14,"BLOCK: had a fair chance, confidently below",IF($H990&gt;$M$14,"KEEP: confidently above the benchmark",IF($C990&lt;$M$15,"WATCH: too few clicks to judge","WATCH: undecided")))))))</f>
        <v/>
      </c>
      <c r="K990" s="24">
        <f>IF(OR($A990="",LEFT(TRIM($A990),5)="Total"),0,1)</f>
        <v/>
      </c>
    </row>
    <row r="991">
      <c r="F991" s="23">
        <f>IF(OR($A991="",LEFT(TRIM($A991),5)="Total"),"",IF(OR(IF($M$4="",FALSE,ISNUMBER(SEARCH($M$4,$A991))),IF($M$5="",FALSE,ISNUMBER(SEARCH($M$5,$A991))),IF($M$6="",FALSE,ISNUMBER(SEARCH($M$6,$A991))),IF($M$7="",FALSE,ISNUMBER(SEARCH($M$7,$A991))),IF($M$8="",FALSE,ISNUMBER(SEARCH($M$8,$A991)))),"match","no match"))</f>
        <v/>
      </c>
      <c r="G991" s="12">
        <f>IF(OR(OR($A991="",LEFT(TRIM($A991),5)="Total"),NOT(ISNUMBER($C991)),$C991=0),"",$D991/$C991)</f>
        <v/>
      </c>
      <c r="H991" s="12">
        <f>IF($G991="","",MAX(0,(($D991/$C991)+$M$13^2/(2*$C991))/(1+$M$13^2/$C991)-$M$13*SQRT(($D991/$C991)*(1-$D991/$C991)/$C991+$M$13^2/(4*$C991^2))/(1+$M$13^2/$C991)))</f>
        <v/>
      </c>
      <c r="I991" s="12">
        <f>IF($G991="","",MIN(1,(($D991/$C991)+$M$13^2/(2*$C991))/(1+$M$13^2/$C991)+$M$13*SQRT(($D991/$C991)*(1-$D991/$C991)/$C991+$M$13^2/(4*$C991^2))/(1+$M$13^2/$C991)))</f>
        <v/>
      </c>
      <c r="J991" s="23">
        <f>IF($A991="","",IF(LEFT(TRIM($A991),5)="Total","ignored: a Total row",IF($F991="no match","BLOCK NOW: nothing to do with what you sell",IF($G991="","WATCH: no clicks yet",IF($I991&lt;$M$14,"BLOCK: had a fair chance, confidently below",IF($H991&gt;$M$14,"KEEP: confidently above the benchmark",IF($C991&lt;$M$15,"WATCH: too few clicks to judge","WATCH: undecided")))))))</f>
        <v/>
      </c>
      <c r="K991" s="24">
        <f>IF(OR($A991="",LEFT(TRIM($A991),5)="Total"),0,1)</f>
        <v/>
      </c>
    </row>
    <row r="992">
      <c r="F992" s="23">
        <f>IF(OR($A992="",LEFT(TRIM($A992),5)="Total"),"",IF(OR(IF($M$4="",FALSE,ISNUMBER(SEARCH($M$4,$A992))),IF($M$5="",FALSE,ISNUMBER(SEARCH($M$5,$A992))),IF($M$6="",FALSE,ISNUMBER(SEARCH($M$6,$A992))),IF($M$7="",FALSE,ISNUMBER(SEARCH($M$7,$A992))),IF($M$8="",FALSE,ISNUMBER(SEARCH($M$8,$A992)))),"match","no match"))</f>
        <v/>
      </c>
      <c r="G992" s="12">
        <f>IF(OR(OR($A992="",LEFT(TRIM($A992),5)="Total"),NOT(ISNUMBER($C992)),$C992=0),"",$D992/$C992)</f>
        <v/>
      </c>
      <c r="H992" s="12">
        <f>IF($G992="","",MAX(0,(($D992/$C992)+$M$13^2/(2*$C992))/(1+$M$13^2/$C992)-$M$13*SQRT(($D992/$C992)*(1-$D992/$C992)/$C992+$M$13^2/(4*$C992^2))/(1+$M$13^2/$C992)))</f>
        <v/>
      </c>
      <c r="I992" s="12">
        <f>IF($G992="","",MIN(1,(($D992/$C992)+$M$13^2/(2*$C992))/(1+$M$13^2/$C992)+$M$13*SQRT(($D992/$C992)*(1-$D992/$C992)/$C992+$M$13^2/(4*$C992^2))/(1+$M$13^2/$C992)))</f>
        <v/>
      </c>
      <c r="J992" s="23">
        <f>IF($A992="","",IF(LEFT(TRIM($A992),5)="Total","ignored: a Total row",IF($F992="no match","BLOCK NOW: nothing to do with what you sell",IF($G992="","WATCH: no clicks yet",IF($I992&lt;$M$14,"BLOCK: had a fair chance, confidently below",IF($H992&gt;$M$14,"KEEP: confidently above the benchmark",IF($C992&lt;$M$15,"WATCH: too few clicks to judge","WATCH: undecided")))))))</f>
        <v/>
      </c>
      <c r="K992" s="24">
        <f>IF(OR($A992="",LEFT(TRIM($A992),5)="Total"),0,1)</f>
        <v/>
      </c>
    </row>
    <row r="993">
      <c r="F993" s="23">
        <f>IF(OR($A993="",LEFT(TRIM($A993),5)="Total"),"",IF(OR(IF($M$4="",FALSE,ISNUMBER(SEARCH($M$4,$A993))),IF($M$5="",FALSE,ISNUMBER(SEARCH($M$5,$A993))),IF($M$6="",FALSE,ISNUMBER(SEARCH($M$6,$A993))),IF($M$7="",FALSE,ISNUMBER(SEARCH($M$7,$A993))),IF($M$8="",FALSE,ISNUMBER(SEARCH($M$8,$A993)))),"match","no match"))</f>
        <v/>
      </c>
      <c r="G993" s="12">
        <f>IF(OR(OR($A993="",LEFT(TRIM($A993),5)="Total"),NOT(ISNUMBER($C993)),$C993=0),"",$D993/$C993)</f>
        <v/>
      </c>
      <c r="H993" s="12">
        <f>IF($G993="","",MAX(0,(($D993/$C993)+$M$13^2/(2*$C993))/(1+$M$13^2/$C993)-$M$13*SQRT(($D993/$C993)*(1-$D993/$C993)/$C993+$M$13^2/(4*$C993^2))/(1+$M$13^2/$C993)))</f>
        <v/>
      </c>
      <c r="I993" s="12">
        <f>IF($G993="","",MIN(1,(($D993/$C993)+$M$13^2/(2*$C993))/(1+$M$13^2/$C993)+$M$13*SQRT(($D993/$C993)*(1-$D993/$C993)/$C993+$M$13^2/(4*$C993^2))/(1+$M$13^2/$C993)))</f>
        <v/>
      </c>
      <c r="J993" s="23">
        <f>IF($A993="","",IF(LEFT(TRIM($A993),5)="Total","ignored: a Total row",IF($F993="no match","BLOCK NOW: nothing to do with what you sell",IF($G993="","WATCH: no clicks yet",IF($I993&lt;$M$14,"BLOCK: had a fair chance, confidently below",IF($H993&gt;$M$14,"KEEP: confidently above the benchmark",IF($C993&lt;$M$15,"WATCH: too few clicks to judge","WATCH: undecided")))))))</f>
        <v/>
      </c>
      <c r="K993" s="24">
        <f>IF(OR($A993="",LEFT(TRIM($A993),5)="Total"),0,1)</f>
        <v/>
      </c>
    </row>
    <row r="994">
      <c r="F994" s="23">
        <f>IF(OR($A994="",LEFT(TRIM($A994),5)="Total"),"",IF(OR(IF($M$4="",FALSE,ISNUMBER(SEARCH($M$4,$A994))),IF($M$5="",FALSE,ISNUMBER(SEARCH($M$5,$A994))),IF($M$6="",FALSE,ISNUMBER(SEARCH($M$6,$A994))),IF($M$7="",FALSE,ISNUMBER(SEARCH($M$7,$A994))),IF($M$8="",FALSE,ISNUMBER(SEARCH($M$8,$A994)))),"match","no match"))</f>
        <v/>
      </c>
      <c r="G994" s="12">
        <f>IF(OR(OR($A994="",LEFT(TRIM($A994),5)="Total"),NOT(ISNUMBER($C994)),$C994=0),"",$D994/$C994)</f>
        <v/>
      </c>
      <c r="H994" s="12">
        <f>IF($G994="","",MAX(0,(($D994/$C994)+$M$13^2/(2*$C994))/(1+$M$13^2/$C994)-$M$13*SQRT(($D994/$C994)*(1-$D994/$C994)/$C994+$M$13^2/(4*$C994^2))/(1+$M$13^2/$C994)))</f>
        <v/>
      </c>
      <c r="I994" s="12">
        <f>IF($G994="","",MIN(1,(($D994/$C994)+$M$13^2/(2*$C994))/(1+$M$13^2/$C994)+$M$13*SQRT(($D994/$C994)*(1-$D994/$C994)/$C994+$M$13^2/(4*$C994^2))/(1+$M$13^2/$C994)))</f>
        <v/>
      </c>
      <c r="J994" s="23">
        <f>IF($A994="","",IF(LEFT(TRIM($A994),5)="Total","ignored: a Total row",IF($F994="no match","BLOCK NOW: nothing to do with what you sell",IF($G994="","WATCH: no clicks yet",IF($I994&lt;$M$14,"BLOCK: had a fair chance, confidently below",IF($H994&gt;$M$14,"KEEP: confidently above the benchmark",IF($C994&lt;$M$15,"WATCH: too few clicks to judge","WATCH: undecided")))))))</f>
        <v/>
      </c>
      <c r="K994" s="24">
        <f>IF(OR($A994="",LEFT(TRIM($A994),5)="Total"),0,1)</f>
        <v/>
      </c>
    </row>
    <row r="995">
      <c r="F995" s="23">
        <f>IF(OR($A995="",LEFT(TRIM($A995),5)="Total"),"",IF(OR(IF($M$4="",FALSE,ISNUMBER(SEARCH($M$4,$A995))),IF($M$5="",FALSE,ISNUMBER(SEARCH($M$5,$A995))),IF($M$6="",FALSE,ISNUMBER(SEARCH($M$6,$A995))),IF($M$7="",FALSE,ISNUMBER(SEARCH($M$7,$A995))),IF($M$8="",FALSE,ISNUMBER(SEARCH($M$8,$A995)))),"match","no match"))</f>
        <v/>
      </c>
      <c r="G995" s="12">
        <f>IF(OR(OR($A995="",LEFT(TRIM($A995),5)="Total"),NOT(ISNUMBER($C995)),$C995=0),"",$D995/$C995)</f>
        <v/>
      </c>
      <c r="H995" s="12">
        <f>IF($G995="","",MAX(0,(($D995/$C995)+$M$13^2/(2*$C995))/(1+$M$13^2/$C995)-$M$13*SQRT(($D995/$C995)*(1-$D995/$C995)/$C995+$M$13^2/(4*$C995^2))/(1+$M$13^2/$C995)))</f>
        <v/>
      </c>
      <c r="I995" s="12">
        <f>IF($G995="","",MIN(1,(($D995/$C995)+$M$13^2/(2*$C995))/(1+$M$13^2/$C995)+$M$13*SQRT(($D995/$C995)*(1-$D995/$C995)/$C995+$M$13^2/(4*$C995^2))/(1+$M$13^2/$C995)))</f>
        <v/>
      </c>
      <c r="J995" s="23">
        <f>IF($A995="","",IF(LEFT(TRIM($A995),5)="Total","ignored: a Total row",IF($F995="no match","BLOCK NOW: nothing to do with what you sell",IF($G995="","WATCH: no clicks yet",IF($I995&lt;$M$14,"BLOCK: had a fair chance, confidently below",IF($H995&gt;$M$14,"KEEP: confidently above the benchmark",IF($C995&lt;$M$15,"WATCH: too few clicks to judge","WATCH: undecided")))))))</f>
        <v/>
      </c>
      <c r="K995" s="24">
        <f>IF(OR($A995="",LEFT(TRIM($A995),5)="Total"),0,1)</f>
        <v/>
      </c>
    </row>
    <row r="996">
      <c r="F996" s="23">
        <f>IF(OR($A996="",LEFT(TRIM($A996),5)="Total"),"",IF(OR(IF($M$4="",FALSE,ISNUMBER(SEARCH($M$4,$A996))),IF($M$5="",FALSE,ISNUMBER(SEARCH($M$5,$A996))),IF($M$6="",FALSE,ISNUMBER(SEARCH($M$6,$A996))),IF($M$7="",FALSE,ISNUMBER(SEARCH($M$7,$A996))),IF($M$8="",FALSE,ISNUMBER(SEARCH($M$8,$A996)))),"match","no match"))</f>
        <v/>
      </c>
      <c r="G996" s="12">
        <f>IF(OR(OR($A996="",LEFT(TRIM($A996),5)="Total"),NOT(ISNUMBER($C996)),$C996=0),"",$D996/$C996)</f>
        <v/>
      </c>
      <c r="H996" s="12">
        <f>IF($G996="","",MAX(0,(($D996/$C996)+$M$13^2/(2*$C996))/(1+$M$13^2/$C996)-$M$13*SQRT(($D996/$C996)*(1-$D996/$C996)/$C996+$M$13^2/(4*$C996^2))/(1+$M$13^2/$C996)))</f>
        <v/>
      </c>
      <c r="I996" s="12">
        <f>IF($G996="","",MIN(1,(($D996/$C996)+$M$13^2/(2*$C996))/(1+$M$13^2/$C996)+$M$13*SQRT(($D996/$C996)*(1-$D996/$C996)/$C996+$M$13^2/(4*$C996^2))/(1+$M$13^2/$C996)))</f>
        <v/>
      </c>
      <c r="J996" s="23">
        <f>IF($A996="","",IF(LEFT(TRIM($A996),5)="Total","ignored: a Total row",IF($F996="no match","BLOCK NOW: nothing to do with what you sell",IF($G996="","WATCH: no clicks yet",IF($I996&lt;$M$14,"BLOCK: had a fair chance, confidently below",IF($H996&gt;$M$14,"KEEP: confidently above the benchmark",IF($C996&lt;$M$15,"WATCH: too few clicks to judge","WATCH: undecided")))))))</f>
        <v/>
      </c>
      <c r="K996" s="24">
        <f>IF(OR($A996="",LEFT(TRIM($A996),5)="Total"),0,1)</f>
        <v/>
      </c>
    </row>
    <row r="997">
      <c r="F997" s="23">
        <f>IF(OR($A997="",LEFT(TRIM($A997),5)="Total"),"",IF(OR(IF($M$4="",FALSE,ISNUMBER(SEARCH($M$4,$A997))),IF($M$5="",FALSE,ISNUMBER(SEARCH($M$5,$A997))),IF($M$6="",FALSE,ISNUMBER(SEARCH($M$6,$A997))),IF($M$7="",FALSE,ISNUMBER(SEARCH($M$7,$A997))),IF($M$8="",FALSE,ISNUMBER(SEARCH($M$8,$A997)))),"match","no match"))</f>
        <v/>
      </c>
      <c r="G997" s="12">
        <f>IF(OR(OR($A997="",LEFT(TRIM($A997),5)="Total"),NOT(ISNUMBER($C997)),$C997=0),"",$D997/$C997)</f>
        <v/>
      </c>
      <c r="H997" s="12">
        <f>IF($G997="","",MAX(0,(($D997/$C997)+$M$13^2/(2*$C997))/(1+$M$13^2/$C997)-$M$13*SQRT(($D997/$C997)*(1-$D997/$C997)/$C997+$M$13^2/(4*$C997^2))/(1+$M$13^2/$C997)))</f>
        <v/>
      </c>
      <c r="I997" s="12">
        <f>IF($G997="","",MIN(1,(($D997/$C997)+$M$13^2/(2*$C997))/(1+$M$13^2/$C997)+$M$13*SQRT(($D997/$C997)*(1-$D997/$C997)/$C997+$M$13^2/(4*$C997^2))/(1+$M$13^2/$C997)))</f>
        <v/>
      </c>
      <c r="J997" s="23">
        <f>IF($A997="","",IF(LEFT(TRIM($A997),5)="Total","ignored: a Total row",IF($F997="no match","BLOCK NOW: nothing to do with what you sell",IF($G997="","WATCH: no clicks yet",IF($I997&lt;$M$14,"BLOCK: had a fair chance, confidently below",IF($H997&gt;$M$14,"KEEP: confidently above the benchmark",IF($C997&lt;$M$15,"WATCH: too few clicks to judge","WATCH: undecided")))))))</f>
        <v/>
      </c>
      <c r="K997" s="24">
        <f>IF(OR($A997="",LEFT(TRIM($A997),5)="Total"),0,1)</f>
        <v/>
      </c>
    </row>
    <row r="998">
      <c r="F998" s="23">
        <f>IF(OR($A998="",LEFT(TRIM($A998),5)="Total"),"",IF(OR(IF($M$4="",FALSE,ISNUMBER(SEARCH($M$4,$A998))),IF($M$5="",FALSE,ISNUMBER(SEARCH($M$5,$A998))),IF($M$6="",FALSE,ISNUMBER(SEARCH($M$6,$A998))),IF($M$7="",FALSE,ISNUMBER(SEARCH($M$7,$A998))),IF($M$8="",FALSE,ISNUMBER(SEARCH($M$8,$A998)))),"match","no match"))</f>
        <v/>
      </c>
      <c r="G998" s="12">
        <f>IF(OR(OR($A998="",LEFT(TRIM($A998),5)="Total"),NOT(ISNUMBER($C998)),$C998=0),"",$D998/$C998)</f>
        <v/>
      </c>
      <c r="H998" s="12">
        <f>IF($G998="","",MAX(0,(($D998/$C998)+$M$13^2/(2*$C998))/(1+$M$13^2/$C998)-$M$13*SQRT(($D998/$C998)*(1-$D998/$C998)/$C998+$M$13^2/(4*$C998^2))/(1+$M$13^2/$C998)))</f>
        <v/>
      </c>
      <c r="I998" s="12">
        <f>IF($G998="","",MIN(1,(($D998/$C998)+$M$13^2/(2*$C998))/(1+$M$13^2/$C998)+$M$13*SQRT(($D998/$C998)*(1-$D998/$C998)/$C998+$M$13^2/(4*$C998^2))/(1+$M$13^2/$C998)))</f>
        <v/>
      </c>
      <c r="J998" s="23">
        <f>IF($A998="","",IF(LEFT(TRIM($A998),5)="Total","ignored: a Total row",IF($F998="no match","BLOCK NOW: nothing to do with what you sell",IF($G998="","WATCH: no clicks yet",IF($I998&lt;$M$14,"BLOCK: had a fair chance, confidently below",IF($H998&gt;$M$14,"KEEP: confidently above the benchmark",IF($C998&lt;$M$15,"WATCH: too few clicks to judge","WATCH: undecided")))))))</f>
        <v/>
      </c>
      <c r="K998" s="24">
        <f>IF(OR($A998="",LEFT(TRIM($A998),5)="Total"),0,1)</f>
        <v/>
      </c>
    </row>
    <row r="999">
      <c r="F999" s="23">
        <f>IF(OR($A999="",LEFT(TRIM($A999),5)="Total"),"",IF(OR(IF($M$4="",FALSE,ISNUMBER(SEARCH($M$4,$A999))),IF($M$5="",FALSE,ISNUMBER(SEARCH($M$5,$A999))),IF($M$6="",FALSE,ISNUMBER(SEARCH($M$6,$A999))),IF($M$7="",FALSE,ISNUMBER(SEARCH($M$7,$A999))),IF($M$8="",FALSE,ISNUMBER(SEARCH($M$8,$A999)))),"match","no match"))</f>
        <v/>
      </c>
      <c r="G999" s="12">
        <f>IF(OR(OR($A999="",LEFT(TRIM($A999),5)="Total"),NOT(ISNUMBER($C999)),$C999=0),"",$D999/$C999)</f>
        <v/>
      </c>
      <c r="H999" s="12">
        <f>IF($G999="","",MAX(0,(($D999/$C999)+$M$13^2/(2*$C999))/(1+$M$13^2/$C999)-$M$13*SQRT(($D999/$C999)*(1-$D999/$C999)/$C999+$M$13^2/(4*$C999^2))/(1+$M$13^2/$C999)))</f>
        <v/>
      </c>
      <c r="I999" s="12">
        <f>IF($G999="","",MIN(1,(($D999/$C999)+$M$13^2/(2*$C999))/(1+$M$13^2/$C999)+$M$13*SQRT(($D999/$C999)*(1-$D999/$C999)/$C999+$M$13^2/(4*$C999^2))/(1+$M$13^2/$C999)))</f>
        <v/>
      </c>
      <c r="J999" s="23">
        <f>IF($A999="","",IF(LEFT(TRIM($A999),5)="Total","ignored: a Total row",IF($F999="no match","BLOCK NOW: nothing to do with what you sell",IF($G999="","WATCH: no clicks yet",IF($I999&lt;$M$14,"BLOCK: had a fair chance, confidently below",IF($H999&gt;$M$14,"KEEP: confidently above the benchmark",IF($C999&lt;$M$15,"WATCH: too few clicks to judge","WATCH: undecided")))))))</f>
        <v/>
      </c>
      <c r="K999" s="24">
        <f>IF(OR($A999="",LEFT(TRIM($A999),5)="Total"),0,1)</f>
        <v/>
      </c>
    </row>
    <row r="1000">
      <c r="F1000" s="23">
        <f>IF(OR($A1000="",LEFT(TRIM($A1000),5)="Total"),"",IF(OR(IF($M$4="",FALSE,ISNUMBER(SEARCH($M$4,$A1000))),IF($M$5="",FALSE,ISNUMBER(SEARCH($M$5,$A1000))),IF($M$6="",FALSE,ISNUMBER(SEARCH($M$6,$A1000))),IF($M$7="",FALSE,ISNUMBER(SEARCH($M$7,$A1000))),IF($M$8="",FALSE,ISNUMBER(SEARCH($M$8,$A1000)))),"match","no match"))</f>
        <v/>
      </c>
      <c r="G1000" s="12">
        <f>IF(OR(OR($A1000="",LEFT(TRIM($A1000),5)="Total"),NOT(ISNUMBER($C1000)),$C1000=0),"",$D1000/$C1000)</f>
        <v/>
      </c>
      <c r="H1000" s="12">
        <f>IF($G1000="","",MAX(0,(($D1000/$C1000)+$M$13^2/(2*$C1000))/(1+$M$13^2/$C1000)-$M$13*SQRT(($D1000/$C1000)*(1-$D1000/$C1000)/$C1000+$M$13^2/(4*$C1000^2))/(1+$M$13^2/$C1000)))</f>
        <v/>
      </c>
      <c r="I1000" s="12">
        <f>IF($G1000="","",MIN(1,(($D1000/$C1000)+$M$13^2/(2*$C1000))/(1+$M$13^2/$C1000)+$M$13*SQRT(($D1000/$C1000)*(1-$D1000/$C1000)/$C1000+$M$13^2/(4*$C1000^2))/(1+$M$13^2/$C1000)))</f>
        <v/>
      </c>
      <c r="J1000" s="23">
        <f>IF($A1000="","",IF(LEFT(TRIM($A1000),5)="Total","ignored: a Total row",IF($F1000="no match","BLOCK NOW: nothing to do with what you sell",IF($G1000="","WATCH: no clicks yet",IF($I1000&lt;$M$14,"BLOCK: had a fair chance, confidently below",IF($H1000&gt;$M$14,"KEEP: confidently above the benchmark",IF($C1000&lt;$M$15,"WATCH: too few clicks to judge","WATCH: undecided")))))))</f>
        <v/>
      </c>
      <c r="K1000" s="24">
        <f>IF(OR($A1000="",LEFT(TRIM($A1000),5)="Total"),0,1)</f>
        <v/>
      </c>
    </row>
    <row r="1001">
      <c r="F1001" s="23">
        <f>IF(OR($A1001="",LEFT(TRIM($A1001),5)="Total"),"",IF(OR(IF($M$4="",FALSE,ISNUMBER(SEARCH($M$4,$A1001))),IF($M$5="",FALSE,ISNUMBER(SEARCH($M$5,$A1001))),IF($M$6="",FALSE,ISNUMBER(SEARCH($M$6,$A1001))),IF($M$7="",FALSE,ISNUMBER(SEARCH($M$7,$A1001))),IF($M$8="",FALSE,ISNUMBER(SEARCH($M$8,$A1001)))),"match","no match"))</f>
        <v/>
      </c>
      <c r="G1001" s="12">
        <f>IF(OR(OR($A1001="",LEFT(TRIM($A1001),5)="Total"),NOT(ISNUMBER($C1001)),$C1001=0),"",$D1001/$C1001)</f>
        <v/>
      </c>
      <c r="H1001" s="12">
        <f>IF($G1001="","",MAX(0,(($D1001/$C1001)+$M$13^2/(2*$C1001))/(1+$M$13^2/$C1001)-$M$13*SQRT(($D1001/$C1001)*(1-$D1001/$C1001)/$C1001+$M$13^2/(4*$C1001^2))/(1+$M$13^2/$C1001)))</f>
        <v/>
      </c>
      <c r="I1001" s="12">
        <f>IF($G1001="","",MIN(1,(($D1001/$C1001)+$M$13^2/(2*$C1001))/(1+$M$13^2/$C1001)+$M$13*SQRT(($D1001/$C1001)*(1-$D1001/$C1001)/$C1001+$M$13^2/(4*$C1001^2))/(1+$M$13^2/$C1001)))</f>
        <v/>
      </c>
      <c r="J1001" s="23">
        <f>IF($A1001="","",IF(LEFT(TRIM($A1001),5)="Total","ignored: a Total row",IF($F1001="no match","BLOCK NOW: nothing to do with what you sell",IF($G1001="","WATCH: no clicks yet",IF($I1001&lt;$M$14,"BLOCK: had a fair chance, confidently below",IF($H1001&gt;$M$14,"KEEP: confidently above the benchmark",IF($C1001&lt;$M$15,"WATCH: too few clicks to judge","WATCH: undecided")))))))</f>
        <v/>
      </c>
      <c r="K1001" s="24">
        <f>IF(OR($A1001="",LEFT(TRIM($A1001),5)="Total"),0,1)</f>
        <v/>
      </c>
    </row>
    <row r="1002">
      <c r="F1002" s="23">
        <f>IF(OR($A1002="",LEFT(TRIM($A1002),5)="Total"),"",IF(OR(IF($M$4="",FALSE,ISNUMBER(SEARCH($M$4,$A1002))),IF($M$5="",FALSE,ISNUMBER(SEARCH($M$5,$A1002))),IF($M$6="",FALSE,ISNUMBER(SEARCH($M$6,$A1002))),IF($M$7="",FALSE,ISNUMBER(SEARCH($M$7,$A1002))),IF($M$8="",FALSE,ISNUMBER(SEARCH($M$8,$A1002)))),"match","no match"))</f>
        <v/>
      </c>
      <c r="G1002" s="12">
        <f>IF(OR(OR($A1002="",LEFT(TRIM($A1002),5)="Total"),NOT(ISNUMBER($C1002)),$C1002=0),"",$D1002/$C1002)</f>
        <v/>
      </c>
      <c r="H1002" s="12">
        <f>IF($G1002="","",MAX(0,(($D1002/$C1002)+$M$13^2/(2*$C1002))/(1+$M$13^2/$C1002)-$M$13*SQRT(($D1002/$C1002)*(1-$D1002/$C1002)/$C1002+$M$13^2/(4*$C1002^2))/(1+$M$13^2/$C1002)))</f>
        <v/>
      </c>
      <c r="I1002" s="12">
        <f>IF($G1002="","",MIN(1,(($D1002/$C1002)+$M$13^2/(2*$C1002))/(1+$M$13^2/$C1002)+$M$13*SQRT(($D1002/$C1002)*(1-$D1002/$C1002)/$C1002+$M$13^2/(4*$C1002^2))/(1+$M$13^2/$C1002)))</f>
        <v/>
      </c>
      <c r="J1002" s="23">
        <f>IF($A1002="","",IF(LEFT(TRIM($A1002),5)="Total","ignored: a Total row",IF($F1002="no match","BLOCK NOW: nothing to do with what you sell",IF($G1002="","WATCH: no clicks yet",IF($I1002&lt;$M$14,"BLOCK: had a fair chance, confidently below",IF($H1002&gt;$M$14,"KEEP: confidently above the benchmark",IF($C1002&lt;$M$15,"WATCH: too few clicks to judge","WATCH: undecided")))))))</f>
        <v/>
      </c>
      <c r="K1002" s="24">
        <f>IF(OR($A1002="",LEFT(TRIM($A1002),5)="Total"),0,1)</f>
        <v/>
      </c>
    </row>
    <row r="1003">
      <c r="F1003" s="23">
        <f>IF(OR($A1003="",LEFT(TRIM($A1003),5)="Total"),"",IF(OR(IF($M$4="",FALSE,ISNUMBER(SEARCH($M$4,$A1003))),IF($M$5="",FALSE,ISNUMBER(SEARCH($M$5,$A1003))),IF($M$6="",FALSE,ISNUMBER(SEARCH($M$6,$A1003))),IF($M$7="",FALSE,ISNUMBER(SEARCH($M$7,$A1003))),IF($M$8="",FALSE,ISNUMBER(SEARCH($M$8,$A1003)))),"match","no match"))</f>
        <v/>
      </c>
      <c r="G1003" s="12">
        <f>IF(OR(OR($A1003="",LEFT(TRIM($A1003),5)="Total"),NOT(ISNUMBER($C1003)),$C1003=0),"",$D1003/$C1003)</f>
        <v/>
      </c>
      <c r="H1003" s="12">
        <f>IF($G1003="","",MAX(0,(($D1003/$C1003)+$M$13^2/(2*$C1003))/(1+$M$13^2/$C1003)-$M$13*SQRT(($D1003/$C1003)*(1-$D1003/$C1003)/$C1003+$M$13^2/(4*$C1003^2))/(1+$M$13^2/$C1003)))</f>
        <v/>
      </c>
      <c r="I1003" s="12">
        <f>IF($G1003="","",MIN(1,(($D1003/$C1003)+$M$13^2/(2*$C1003))/(1+$M$13^2/$C1003)+$M$13*SQRT(($D1003/$C1003)*(1-$D1003/$C1003)/$C1003+$M$13^2/(4*$C1003^2))/(1+$M$13^2/$C1003)))</f>
        <v/>
      </c>
      <c r="J1003" s="23">
        <f>IF($A1003="","",IF(LEFT(TRIM($A1003),5)="Total","ignored: a Total row",IF($F1003="no match","BLOCK NOW: nothing to do with what you sell",IF($G1003="","WATCH: no clicks yet",IF($I1003&lt;$M$14,"BLOCK: had a fair chance, confidently below",IF($H1003&gt;$M$14,"KEEP: confidently above the benchmark",IF($C1003&lt;$M$15,"WATCH: too few clicks to judge","WATCH: undecided")))))))</f>
        <v/>
      </c>
      <c r="K1003" s="24">
        <f>IF(OR($A1003="",LEFT(TRIM($A1003),5)="Total"),0,1)</f>
        <v/>
      </c>
    </row>
    <row r="1004">
      <c r="F1004" s="23">
        <f>IF(OR($A1004="",LEFT(TRIM($A1004),5)="Total"),"",IF(OR(IF($M$4="",FALSE,ISNUMBER(SEARCH($M$4,$A1004))),IF($M$5="",FALSE,ISNUMBER(SEARCH($M$5,$A1004))),IF($M$6="",FALSE,ISNUMBER(SEARCH($M$6,$A1004))),IF($M$7="",FALSE,ISNUMBER(SEARCH($M$7,$A1004))),IF($M$8="",FALSE,ISNUMBER(SEARCH($M$8,$A1004)))),"match","no match"))</f>
        <v/>
      </c>
      <c r="G1004" s="12">
        <f>IF(OR(OR($A1004="",LEFT(TRIM($A1004),5)="Total"),NOT(ISNUMBER($C1004)),$C1004=0),"",$D1004/$C1004)</f>
        <v/>
      </c>
      <c r="H1004" s="12">
        <f>IF($G1004="","",MAX(0,(($D1004/$C1004)+$M$13^2/(2*$C1004))/(1+$M$13^2/$C1004)-$M$13*SQRT(($D1004/$C1004)*(1-$D1004/$C1004)/$C1004+$M$13^2/(4*$C1004^2))/(1+$M$13^2/$C1004)))</f>
        <v/>
      </c>
      <c r="I1004" s="12">
        <f>IF($G1004="","",MIN(1,(($D1004/$C1004)+$M$13^2/(2*$C1004))/(1+$M$13^2/$C1004)+$M$13*SQRT(($D1004/$C1004)*(1-$D1004/$C1004)/$C1004+$M$13^2/(4*$C1004^2))/(1+$M$13^2/$C1004)))</f>
        <v/>
      </c>
      <c r="J1004" s="23">
        <f>IF($A1004="","",IF(LEFT(TRIM($A1004),5)="Total","ignored: a Total row",IF($F1004="no match","BLOCK NOW: nothing to do with what you sell",IF($G1004="","WATCH: no clicks yet",IF($I1004&lt;$M$14,"BLOCK: had a fair chance, confidently below",IF($H1004&gt;$M$14,"KEEP: confidently above the benchmark",IF($C1004&lt;$M$15,"WATCH: too few clicks to judge","WATCH: undecided")))))))</f>
        <v/>
      </c>
      <c r="K1004" s="24">
        <f>IF(OR($A1004="",LEFT(TRIM($A1004),5)="Total"),0,1)</f>
        <v/>
      </c>
    </row>
    <row r="1005">
      <c r="F1005" s="23">
        <f>IF(OR($A1005="",LEFT(TRIM($A1005),5)="Total"),"",IF(OR(IF($M$4="",FALSE,ISNUMBER(SEARCH($M$4,$A1005))),IF($M$5="",FALSE,ISNUMBER(SEARCH($M$5,$A1005))),IF($M$6="",FALSE,ISNUMBER(SEARCH($M$6,$A1005))),IF($M$7="",FALSE,ISNUMBER(SEARCH($M$7,$A1005))),IF($M$8="",FALSE,ISNUMBER(SEARCH($M$8,$A1005)))),"match","no match"))</f>
        <v/>
      </c>
      <c r="G1005" s="12">
        <f>IF(OR(OR($A1005="",LEFT(TRIM($A1005),5)="Total"),NOT(ISNUMBER($C1005)),$C1005=0),"",$D1005/$C1005)</f>
        <v/>
      </c>
      <c r="H1005" s="12">
        <f>IF($G1005="","",MAX(0,(($D1005/$C1005)+$M$13^2/(2*$C1005))/(1+$M$13^2/$C1005)-$M$13*SQRT(($D1005/$C1005)*(1-$D1005/$C1005)/$C1005+$M$13^2/(4*$C1005^2))/(1+$M$13^2/$C1005)))</f>
        <v/>
      </c>
      <c r="I1005" s="12">
        <f>IF($G1005="","",MIN(1,(($D1005/$C1005)+$M$13^2/(2*$C1005))/(1+$M$13^2/$C1005)+$M$13*SQRT(($D1005/$C1005)*(1-$D1005/$C1005)/$C1005+$M$13^2/(4*$C1005^2))/(1+$M$13^2/$C1005)))</f>
        <v/>
      </c>
      <c r="J1005" s="23">
        <f>IF($A1005="","",IF(LEFT(TRIM($A1005),5)="Total","ignored: a Total row",IF($F1005="no match","BLOCK NOW: nothing to do with what you sell",IF($G1005="","WATCH: no clicks yet",IF($I1005&lt;$M$14,"BLOCK: had a fair chance, confidently below",IF($H1005&gt;$M$14,"KEEP: confidently above the benchmark",IF($C1005&lt;$M$15,"WATCH: too few clicks to judge","WATCH: undecided")))))))</f>
        <v/>
      </c>
      <c r="K1005" s="24">
        <f>IF(OR($A1005="",LEFT(TRIM($A1005),5)="Total"),0,1)</f>
        <v/>
      </c>
    </row>
    <row r="1008">
      <c r="A1008" s="2" t="inlineStr">
        <is>
          <t>The five rows at the top are invented examples so the sheet opens alive; delete them before pasting your own report.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2026-10-21T08:12:09Z</dcterms:created>
  <dcterms:modified xsi:type="dcterms:W3CDTF">2026-10-21T08:12:09Z</dcterms:modified>
</cp:coreProperties>
</file>